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4f9079f04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aa0b889dcc444950"/>
    <x:sheet xmlns:r="http://schemas.openxmlformats.org/officeDocument/2006/relationships" name="CASE_INPUT" sheetId="2" r:id="R21af2191c6e6430f"/>
    <x:sheet xmlns:r="http://schemas.openxmlformats.org/officeDocument/2006/relationships" name="REQUIREMENTS" sheetId="3" r:id="Rd1f18b1422fe446c"/>
    <x:sheet xmlns:r="http://schemas.openxmlformats.org/officeDocument/2006/relationships" name="A7SEM" sheetId="4" r:id="R6b3f6b5333fb4073"/>
    <x:sheet xmlns:r="http://schemas.openxmlformats.org/officeDocument/2006/relationships" name="A7SEM_REVERSE" sheetId="5" r:id="R8e27e3bb20b742f7"/>
    <x:sheet xmlns:r="http://schemas.openxmlformats.org/officeDocument/2006/relationships" name="GATE_RESULT" sheetId="6" r:id="R2ba25a8f006243ed"/>
    <x:sheet xmlns:r="http://schemas.openxmlformats.org/officeDocument/2006/relationships" name="EU_AI_ACT" sheetId="7" r:id="R1b534a3d41744a9b"/>
    <x:sheet xmlns:r="http://schemas.openxmlformats.org/officeDocument/2006/relationships" name="REFERENCES" sheetId="8" r:id="Rcf292c51150f434f"/>
    <x:sheet xmlns:r="http://schemas.openxmlformats.org/officeDocument/2006/relationships" name="DEMO_ONLY" sheetId="9" r:id="Rf00e7b94c02e46e4"/>
    <x:sheet xmlns:r="http://schemas.openxmlformats.org/officeDocument/2006/relationships" name="VBR_GOVERNANCE" sheetId="10" r:id="Raa57892ced504f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%"/>
  </x:numFmts>
  <x:fonts count="14">
    <x:font>
      <x:sz val="11"/>
      <x:name val="Carlito"/>
    </x:font>
    <x:font>
      <x:b/>
      <x:sz val="17"/>
      <x:color rgb="FFFFFFFF"/>
      <x:name val="Carlito"/>
    </x:font>
    <x:font>
      <x:sz val="10"/>
      <x:color rgb="FF102E3B"/>
      <x:name val="Carlito"/>
    </x:font>
    <x:font>
      <x:b/>
      <x:sz val="11"/>
      <x:name val="Carlito"/>
    </x:font>
    <x:font>
      <x:b/>
      <x:sz val="11"/>
      <x:color rgb="FF102E3B"/>
      <x:name val="Carlito"/>
    </x:font>
    <x:font>
      <x:b/>
      <x:sz val="10"/>
      <x:color rgb="FFFFFFFF"/>
      <x:name val="Carlito"/>
    </x:font>
    <x:font>
      <x:b/>
      <x:sz val="14"/>
      <x:color rgb="FFA64743"/>
      <x:name val="Carlito"/>
    </x:font>
    <x:font>
      <x:b/>
      <x:sz val="15"/>
      <x:color rgb="FFF6E3B9"/>
      <x:name val="Carlito"/>
    </x:font>
    <x:font>
      <x:sz val="10"/>
      <x:color rgb="FF2A544F"/>
      <x:name val="Carlito"/>
    </x:font>
    <x:font>
      <x:b/>
      <x:sz val="11"/>
      <x:color rgb="FFFFFFFF"/>
      <x:name val="Carlito"/>
    </x:font>
    <x:font>
      <x:b/>
      <x:sz val="11"/>
      <x:color rgb="FF263E46"/>
      <x:name val="Carlito"/>
    </x:font>
    <x:font>
      <x:sz val="11"/>
      <x:color rgb="FF483B35"/>
      <x:name val="Carlito"/>
    </x:font>
    <x:font>
      <x:b/>
      <x:sz val="11"/>
      <x:color rgb="FF1E5554"/>
      <x:name val="Carlito"/>
    </x:font>
    <x:font>
      <x:sz val="11"/>
      <x:color rgb="FF1D4946"/>
      <x:name val="Carlito"/>
    </x:font>
  </x:fonts>
  <x:fills count="15">
    <x:fill>
      <x:patternFill patternType="none"/>
    </x:fill>
    <x:fill>
      <x:patternFill patternType="gray125"/>
    </x:fill>
    <x:fill>
      <x:patternFill patternType="solid">
        <x:fgColor rgb="FF102E3B"/>
      </x:patternFill>
    </x:fill>
    <x:fill>
      <x:patternFill patternType="solid">
        <x:fgColor rgb="FFE4EFEB"/>
      </x:patternFill>
    </x:fill>
    <x:fill>
      <x:patternFill patternType="solid">
        <x:fgColor rgb="FFEAF3EF"/>
      </x:patternFill>
    </x:fill>
    <x:fill>
      <x:patternFill patternType="solid">
        <x:fgColor rgb="FFFFF5DF"/>
      </x:patternFill>
    </x:fill>
    <x:fill>
      <x:patternFill patternType="solid">
        <x:fgColor rgb="FF276260"/>
      </x:patternFill>
    </x:fill>
    <x:fill>
      <x:patternFill patternType="solid">
        <x:fgColor rgb="FFFFE9D6"/>
      </x:patternFill>
    </x:fill>
    <x:fill>
      <x:patternFill patternType="solid">
        <x:fgColor rgb="FFFFF4DC"/>
      </x:patternFill>
    </x:fill>
    <x:fill>
      <x:patternFill patternType="solid">
        <x:fgColor rgb="FF092833"/>
      </x:patternFill>
    </x:fill>
    <x:fill>
      <x:patternFill patternType="solid">
        <x:fgColor rgb="FFEAF2ED"/>
      </x:patternFill>
    </x:fill>
    <x:fill>
      <x:patternFill patternType="solid">
        <x:fgColor rgb="FF225E5B"/>
      </x:patternFill>
    </x:fill>
    <x:fill>
      <x:patternFill patternType="solid">
        <x:fgColor rgb="FFFFF4DB"/>
      </x:patternFill>
    </x:fill>
    <x:fill>
      <x:patternFill patternType="solid">
        <x:fgColor rgb="FFF3F7F4"/>
      </x:patternFill>
    </x:fill>
    <x:fill>
      <x:patternFill patternType="solid">
        <x:fgColor rgb="FFE7F1EC"/>
      </x:patternFill>
    </x:fill>
  </x:fills>
  <x:borders count="2">
    <x:border/>
    <x:border/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  <x:xf numFmtId="0" fontId="8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/>
    <x:xf numFmtId="0" fontId="10" fillId="0" borderId="0" xfId="0" applyNumberFormat="1" applyFont="1" applyFill="1" applyBorder="1"/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11" fillId="12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0" fillId="13" borderId="0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/>
    <x:xf numFmtId="201" fontId="0" fillId="14" borderId="0" xfId="0" applyNumberFormat="1" applyFont="1" applyFill="1" applyBorder="1"/>
    <x:xf numFmtId="0" fontId="0" fillId="14" borderId="0" xfId="0" applyNumberFormat="1" applyFont="1" applyFill="1" applyBorder="1"/>
    <x:xf numFmtId="201" fontId="13" fillId="14" borderId="0" xfId="0" applyNumberFormat="1" applyFont="1" applyFill="1" applyBorder="1"/>
    <x:xf numFmtId="0" fontId="13" fillId="14" borderId="0" xfId="0" applyNumberFormat="1" applyFont="1" applyFill="1" applyBorder="1"/>
    <x:xf numFmtId="201" fontId="13" fillId="14" borderId="0" xfId="0" applyNumberFormat="1" applyFont="1" applyFill="1" applyBorder="1" applyAlignment="1">
      <x:alignment wrapText="1"/>
    </x:xf>
    <x:xf numFmtId="0" fontId="13" fillId="14" borderId="0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 applyAlignment="1">
      <x:alignment horizontal="center" wrapText="1"/>
    </x:xf>
    <x:xf numFmtId="0" fontId="1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ill>
        <x:patternFill>
          <x:bgColor rgb="FFFCE7E5"/>
        </x:patternFill>
      </x:fill>
    </x:dxf>
    <x:dxf>
      <x:fill>
        <x:patternFill>
          <x:bgColor rgb="FFDCF2E6"/>
        </x:patternFill>
      </x:fill>
    </x:dxf>
    <x:dxf>
      <x:fill>
        <x:patternFill>
          <x:bgColor rgb="FFFBE3E0"/>
        </x:patternFill>
      </x:fill>
    </x:dxf>
    <x:dxf>
      <x:fill>
        <x:patternFill>
          <x:bgColor rgb="FFDDF1E5"/>
        </x:patternFill>
      </x:fill>
    </x:dxf>
    <x:dxf>
      <x:fill>
        <x:patternFill patternType="solid">
          <x:bgColor rgb="FFFBE8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1a416a0454385" /><Relationship Type="http://schemas.openxmlformats.org/officeDocument/2006/relationships/theme" Target="/xl/theme/theme1.xml" Id="Ra15619b6b5df474b" /><Relationship Type="http://schemas.openxmlformats.org/officeDocument/2006/relationships/sharedStrings" Target="/xl/sharedStrings.xml" Id="R0730a10a12864d5e" /><Relationship Type="http://schemas.openxmlformats.org/officeDocument/2006/relationships/worksheet" Target="/xl/worksheets/sheet1.xml" Id="Raa0b889dcc444950" /><Relationship Type="http://schemas.openxmlformats.org/officeDocument/2006/relationships/worksheet" Target="/xl/worksheets/sheet2.xml" Id="R21af2191c6e6430f" /><Relationship Type="http://schemas.openxmlformats.org/officeDocument/2006/relationships/worksheet" Target="/xl/worksheets/sheet3.xml" Id="Rd1f18b1422fe446c" /><Relationship Type="http://schemas.openxmlformats.org/officeDocument/2006/relationships/worksheet" Target="/xl/worksheets/sheet4.xml" Id="R6b3f6b5333fb4073" /><Relationship Type="http://schemas.openxmlformats.org/officeDocument/2006/relationships/worksheet" Target="/xl/worksheets/sheet5.xml" Id="R8e27e3bb20b742f7" /><Relationship Type="http://schemas.openxmlformats.org/officeDocument/2006/relationships/worksheet" Target="/xl/worksheets/sheet6.xml" Id="R2ba25a8f006243ed" /><Relationship Type="http://schemas.openxmlformats.org/officeDocument/2006/relationships/worksheet" Target="/xl/worksheets/sheet7.xml" Id="R1b534a3d41744a9b" /><Relationship Type="http://schemas.openxmlformats.org/officeDocument/2006/relationships/worksheet" Target="/xl/worksheets/sheet8.xml" Id="Rcf292c51150f434f" /><Relationship Type="http://schemas.openxmlformats.org/officeDocument/2006/relationships/worksheet" Target="/xl/worksheets/sheet9.xml" Id="Rf00e7b94c02e46e4" /><Relationship Type="http://schemas.openxmlformats.org/officeDocument/2006/relationships/worksheet" Target="/xl/worksheets/sheet10.xml" Id="Raa57892ced504f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74" hidden="0" customWidth="1"/>
    <x:col min="3" max="3" width="34" hidden="0" customWidth="1"/>
    <x:col min="4" max="4" width="25" hidden="0" customWidth="1"/>
    <x:col min="5" max="5" width="21" hidden="0" customWidth="1"/>
    <x:col min="6" max="6" width="20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PIGA · CANCER EVIDENCE MATRIX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OFFLINE RESEARCH EVIDENCE TRIAGE • not a diagnostic algorithm • no patient-specific medical decision</x:v>
      </x:c>
      <x:c r="B2" s="10"/>
      <x:c r="C2" s="10"/>
      <x:c r="D2" s="10"/>
      <x:c r="E2" s="10"/>
      <x:c r="F2" s="10"/>
      <x:c r="G2" s="10"/>
      <x:c r="H2" s="10"/>
    </x:row>
    <x:row r="4" ht="36" customHeight="1">
      <x:c r="A4" s="16" t="str">
        <x:v>Purpose</x:v>
      </x:c>
      <x:c r="B4" s="14" t="str">
        <x:v>Traceability, authorization boundaries, gaps, seven A7SEM dimensions and reverse falsification</x:v>
      </x:c>
    </x:row>
    <x:row r="5" ht="36" customHeight="1">
      <x:c r="A5" s="16" t="str">
        <x:v>Status meaning</x:v>
      </x:c>
      <x:c r="B5" s="14" t="str">
        <x:v>ALLOW = research documentation metadata complete, NOT clinically verified. DELAY = resolve gaps. UNKNOWN = source/parsing unresolved. BLOCK = outside authorized purpose.</x:v>
      </x:c>
    </x:row>
    <x:row r="6" ht="36" customHeight="1">
      <x:c r="A6" s="16" t="str">
        <x:v>Clinical Gate 2</x:v>
      </x:c>
      <x:c r="B6" s="14" t="str">
        <x:v>BLOCK in every scenario. No diagnosis, prognosis, dosing, therapy or claims of EU MDR/FDA authorization.</x:v>
      </x:c>
    </x:row>
    <x:row r="7" ht="36" customHeight="1">
      <x:c r="A7" s="16" t="str">
        <x:v>Privacy</x:v>
      </x:c>
      <x:c r="B7" s="14" t="str">
        <x:v>Do not enter names, DOBs, addresses or individual patient medical records. Keep this workbook on a secured local device.</x:v>
      </x:c>
    </x:row>
    <x:row r="8" ht="36" customHeight="1">
      <x:c r="A8" s="16" t="str">
        <x:v>Start here</x:v>
      </x:c>
      <x:c r="B8" s="14" t="str">
        <x:v>Enter research metadata on CASE_INPUT; optional synthetic example is on DEMO_ONLY.</x:v>
      </x:c>
    </x:row>
    <x:row r="9" ht="36" customHeight="1">
      <x:c r="A9" s="16" t="str">
        <x:v>Evidence review</x:v>
      </x:c>
      <x:c r="B9" s="14" t="str">
        <x:v>REQUIREMENTS → add independent reviewer attestations (0/1) only when evidence was actually checked.</x:v>
      </x:c>
    </x:row>
    <x:row r="10" ht="36" customHeight="1">
      <x:c r="A10" s="16" t="str">
        <x:v>Model</x:v>
      </x:c>
      <x:c r="B10" s="14" t="str">
        <x:v>GATE_RESULT uses explicit rule precedence BLOCK &gt; UNKNOWN &gt; DELAY &gt; ALLOW_RESEARCH_ONLY.</x:v>
      </x:c>
    </x:row>
    <x:row r="11" ht="36" customHeight="1">
      <x:c r="A11" s="16" t="str">
        <x:v>A7SEM</x:v>
      </x:c>
      <x:c r="B11" s="14" t="str">
        <x:v>Seven stage entries are metadata review indicators, not biological cancer-stage ratings.</x:v>
      </x:c>
    </x:row>
    <x:row r="12" ht="36" customHeight="1">
      <x:c r="A12" s="16" t="str">
        <x:v>Reverse</x:v>
      </x:c>
      <x:c r="B12" s="14" t="str">
        <x:v>Counter-hypotheses, provenance and authority must be checked by a human.</x:v>
      </x:c>
    </x:row>
    <x:row r="13" ht="36" customHeight="1">
      <x:c r="A13" s="16" t="str">
        <x:v>Legal crosswalk</x:v>
      </x:c>
      <x:c r="B13" s="14" t="str">
        <x:v>EU_AI_ACT is conditional. A non-AI spreadsheet is not automatically a regulated AI system.</x:v>
      </x:c>
    </x:row>
    <x:row r="15">
      <x:c r="A15" t="str">
        <x:v>Independent source</x:v>
      </x:c>
      <x:c r="B15" t="str">
        <x:v>https://eur-lex.europa.eu/eli/reg/2024/1689/2026-07-27/eng</x:v>
      </x:c>
    </x:row>
    <x:row r="16">
      <x:c r="A16" t="str">
        <x:v>2026 AI Act amendment</x:v>
      </x:c>
      <x:c r="B16" t="str">
        <x:v>https://eur-lex.europa.eu/legal-content/EN/TXT/?uri=CELEX:32026R1744</x:v>
      </x:c>
    </x:row>
    <x:row r="17">
      <x:c r="A17" t="str">
        <x:v>Clinical decision support</x:v>
      </x:c>
      <x:c r="B17" t="str">
        <x:v>https://www.fda.gov/regulatory-information/search-fda-guidance-documents/clinical-decision-support-software</x:v>
      </x:c>
    </x:row>
    <x:row r="18">
      <x:c r="A18" t="str">
        <x:v>Verified Blocked Risk</x:v>
      </x:c>
      <x:c r="B18" t="str">
        <x:v>See VBR_GOVERNANCE. A BLOCK is not independently proven VBR without a target-system non-effect readback.</x:v>
      </x:c>
    </x:row>
    <x:row r="19">
      <x:c r="A19" t="str">
        <x:v>VBR score caveat</x:v>
      </x:c>
      <x:c r="B19" t="str">
        <x:v>Weighted completeness on VBR_GOVERNANCE is documentary presence, NOT verified risk reduction, clinical reliability, or a safety probability.</x:v>
      </x:c>
    </x:row>
    <x:row r="20">
      <x:c r="A20" t="str">
        <x:v>Independent source</x:v>
      </x:c>
      <x:c r="B20" t="str">
        <x:v>PIGA VBR Feldprotokoll V1.2, Drive document 1pq69X4u1xDfVhxBqH4uvoc-5xLGo8_KS_vTbpQyqoU8.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64" hidden="0" customWidth="1"/>
    <x:col min="3" max="3" width="34" hidden="0" customWidth="1"/>
    <x:col min="4" max="4" width="25" hidden="0" customWidth="1"/>
    <x:col min="5" max="5" width="21" hidden="0" customWidth="1"/>
    <x:col min="6" max="6" width="20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01 · Research input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Only fictional, public aggregate or fully de-identified educational research material. Highlighted cells are editable.</x:v>
      </x:c>
      <x:c r="B2" s="10"/>
      <x:c r="C2" s="10"/>
      <x:c r="D2" s="10"/>
      <x:c r="E2" s="10"/>
      <x:c r="F2" s="10"/>
      <x:c r="G2" s="10"/>
      <x:c r="H2" s="10"/>
    </x:row>
    <x:row r="4" ht="33" customHeight="1">
      <x:c r="A4" s="20" t="str">
        <x:v>Case/reference ID</x:v>
      </x:c>
      <x:c r="B4" s="25" t="str">
        <x:v>RESEARCH-001</x:v>
      </x:c>
    </x:row>
    <x:row r="5" ht="33" customHeight="1">
      <x:c r="A5" s="20" t="str">
        <x:v>Intended purpose</x:v>
      </x:c>
      <x:c r="B5" s="25" t="str">
        <x:v>RESEARCH</x:v>
      </x:c>
    </x:row>
    <x:row r="6" ht="33" customHeight="1">
      <x:c r="A6" s="20" t="str">
        <x:v>Data classification</x:v>
      </x:c>
      <x:c r="B6" s="25" t="str">
        <x:v>SYNTHETIC</x:v>
      </x:c>
    </x:row>
    <x:row r="7" ht="33" customHeight="1">
      <x:c r="A7" s="20" t="str">
        <x:v>Original source / DOI</x:v>
      </x:c>
      <x:c r="B7" s="25" t="str"/>
    </x:row>
    <x:row r="8" ht="33" customHeight="1">
      <x:c r="A8" s="20" t="str">
        <x:v>Falsifiable research question</x:v>
      </x:c>
      <x:c r="B8" s="25" t="str"/>
    </x:row>
    <x:row r="9" ht="33" customHeight="1">
      <x:c r="A9" s="20" t="str">
        <x:v>Observation / sample date</x:v>
      </x:c>
      <x:c r="B9" s="25" t="str"/>
    </x:row>
    <x:row r="10" ht="33" customHeight="1">
      <x:c r="A10" s="20" t="str">
        <x:v>Assay / method / platform</x:v>
      </x:c>
      <x:c r="B10" s="25" t="str"/>
    </x:row>
    <x:row r="11" ht="33" customHeight="1">
      <x:c r="A11" s="20" t="str">
        <x:v>Units / reference interval</x:v>
      </x:c>
      <x:c r="B11" s="25" t="str"/>
    </x:row>
    <x:row r="12" ht="33" customHeight="1">
      <x:c r="A12" s="20" t="str">
        <x:v>Research observations / values</x:v>
      </x:c>
      <x:c r="B12" s="25" t="str"/>
    </x:row>
    <x:row r="13" ht="33" customHeight="1">
      <x:c r="A13" s="20" t="str">
        <x:v>Limitations / alternatives</x:v>
      </x:c>
      <x:c r="B13" s="25" t="str"/>
    </x:row>
    <x:row r="14" ht="33" customHeight="1">
      <x:c r="A14" s="20" t="str">
        <x:v>Privacy acknowledgment</x:v>
      </x:c>
      <x:c r="B14" s="25" t="str">
        <x:v>NO</x:v>
      </x:c>
    </x:row>
    <x:row r="15" ht="33" customHeight="1">
      <x:c r="A15" s="20" t="str">
        <x:v>Extractable data (from report)</x:v>
      </x:c>
      <x:c r="B15" s="25" t="str">
        <x:v>UNKNOWN</x:v>
      </x:c>
    </x:row>
    <x:row r="16" ht="33" customHeight="1">
      <x:c r="A16" s="20" t="str">
        <x:v>Independent reviewer ID</x:v>
      </x:c>
      <x:c r="B16" s="25" t="str"/>
    </x:row>
    <x:row r="17" ht="33" customHeight="1">
      <x:c r="A17" s="20" t="str">
        <x:v>Last source check date</x:v>
      </x:c>
      <x:c r="B17" s="25" t="str"/>
    </x:row>
    <x:row r="19">
      <x:c r="A19" t="str">
        <x:v>PIGA Gate 1</x:v>
      </x:c>
      <x:c r="B19" t="str">
        <x:v>Do not infer biological mechanisms merely from label presence.</x:v>
      </x:c>
    </x:row>
    <x:row r="20">
      <x:c r="A20" t="str">
        <x:v>PIGA Gate 2</x:v>
      </x:c>
      <x:c r="B20" t="str">
        <x:v>Never authorized for individual treatment decisions.</x:v>
      </x:c>
    </x:row>
    <x:row r="21">
      <x:c r="A21" t="str">
        <x:v>Privacy</x:v>
      </x:c>
      <x:c r="B21" t="str">
        <x:v>A patient report is PERSONAL, and clinical intended purpose leads to BLOCK.</x:v>
      </x:c>
    </x:row>
    <x:row r="22">
      <x:c r="A22" t="str">
        <x:v>Values</x:v>
      </x:c>
      <x:c r="B22" t="str">
        <x:v>Include unit, temporal context, source method and reference limits.</x:v>
      </x:c>
    </x:row>
    <x:row r="23">
      <x:c r="A23" t="str">
        <x:v>Verification</x:v>
      </x:c>
      <x:c r="B23" t="str">
        <x:v>Attestation ≠ external validation; independent clinical evaluation still required.</x:v>
      </x:c>
    </x:row>
  </x:sheetData>
  <x:mergeCells>
    <x:mergeCell ref="A1:H1"/>
    <x:mergeCell ref="A2:H2"/>
  </x:mergeCells>
  <x:dataValidations count="4">
    <x:dataValidation type="list" sqref="B5">
      <x:formula1>"RESEARCH,EDUCATION,CLINICAL"</x:formula1>
    </x:dataValidation>
    <x:dataValidation type="list" sqref="B6">
      <x:formula1>"PUBLIC_AGGREGATE,SYNTHETIC,REDACTED,PERSONAL"</x:formula1>
    </x:dataValidation>
    <x:dataValidation type="list" sqref="B14">
      <x:formula1>"YES,NO"</x:formula1>
    </x:dataValidation>
    <x:dataValidation type="list" sqref="B15">
      <x:formula1>"YES,NO,UNKNOWN"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34" hidden="0" customWidth="1"/>
    <x:col min="4" max="4" width="17" hidden="0" customWidth="1"/>
    <x:col min="5" max="5" width="17" hidden="0" customWidth="1"/>
    <x:col min="6" max="6" width="17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02 · Reconstructability requirements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Seven weighted metadata prerequisites. E = field present (formula). F = human document verification (editable 0 or 1).</x:v>
      </x:c>
      <x:c r="B2" s="10"/>
      <x:c r="C2" s="10"/>
      <x:c r="D2" s="10"/>
      <x:c r="E2" s="10"/>
      <x:c r="F2" s="10"/>
      <x:c r="G2" s="10"/>
      <x:c r="H2" s="10"/>
    </x:row>
    <x:row r="4" ht="32" customHeight="1">
      <x:c r="A4" s="30" t="str">
        <x:v>ID</x:v>
      </x:c>
      <x:c r="B4" s="30" t="str">
        <x:v>Requirement</x:v>
      </x:c>
      <x:c r="C4" s="30" t="str">
        <x:v>Source field</x:v>
      </x:c>
      <x:c r="D4" s="30" t="str">
        <x:v>Weight</x:v>
      </x:c>
      <x:c r="E4" s="30" t="str">
        <x:v>Present · 0/1</x:v>
      </x:c>
      <x:c r="F4" s="30" t="str">
        <x:v>Reviewed · 0/1</x:v>
      </x:c>
      <x:c r="G4" s="30" t="str">
        <x:v>Evidence state</x:v>
      </x:c>
      <x:c r="H4" s="30" t="str">
        <x:v>Correct unanswered question</x:v>
      </x:c>
    </x:row>
    <x:row r="5" ht="36" customHeight="1">
      <x:c r="A5" s="14" t="str">
        <x:v>SRC</x:v>
      </x:c>
      <x:c r="B5" s="14" t="str">
        <x:v>Source / DOI</x:v>
      </x:c>
      <x:c r="C5" s="14" t="str">
        <x:v>CASE_INPUT!B7</x:v>
      </x:c>
      <x:c r="D5" s="14" t="n">
        <x:v>3</x:v>
      </x:c>
      <x:c r="E5" s="14" t="n">
        <x:f>IF(CASE_INPUT!B7="",0,1)</x:f>
        <x:v>0</x:v>
      </x:c>
      <x:c r="F5" s="25" t="n">
        <x:v>0</x:v>
      </x:c>
      <x:c r="G5" s="14" t="str">
        <x:f>IF(E5=0,"MISSING",IF(F5=1,"REVIEWED","UNVERIFIED"))</x:f>
        <x:v>MISSING</x:v>
      </x:c>
      <x:c r="H5" s="14" t="str">
        <x:v>What authenticated source supports the research claim?</x:v>
      </x:c>
    </x:row>
    <x:row r="6" ht="36" customHeight="1">
      <x:c r="A6" s="14" t="str">
        <x:v>CLAIM</x:v>
      </x:c>
      <x:c r="B6" s="14" t="str">
        <x:v>Falsifiable question</x:v>
      </x:c>
      <x:c r="C6" s="14" t="str">
        <x:v>CASE_INPUT!B8</x:v>
      </x:c>
      <x:c r="D6" s="14" t="n">
        <x:v>2</x:v>
      </x:c>
      <x:c r="E6" s="14" t="n">
        <x:f>IF(CASE_INPUT!B8="",0,1)</x:f>
        <x:v>0</x:v>
      </x:c>
      <x:c r="F6" s="25" t="n">
        <x:v>0</x:v>
      </x:c>
      <x:c r="G6" s="14" t="str">
        <x:f>IF(E6=0,"MISSING",IF(F6=1,"REVIEWED","UNVERIFIED"))</x:f>
        <x:v>MISSING</x:v>
      </x:c>
      <x:c r="H6" s="14" t="str">
        <x:v>What precise observation would falsify the hypothesis?</x:v>
      </x:c>
    </x:row>
    <x:row r="7" ht="36" customHeight="1">
      <x:c r="A7" s="14" t="str">
        <x:v>DATE</x:v>
      </x:c>
      <x:c r="B7" s="14" t="str">
        <x:v>Time / observation</x:v>
      </x:c>
      <x:c r="C7" s="14" t="str">
        <x:v>CASE_INPUT!B9</x:v>
      </x:c>
      <x:c r="D7" s="14" t="n">
        <x:v>2</x:v>
      </x:c>
      <x:c r="E7" s="14" t="n">
        <x:f>IF(CASE_INPUT!B9="",0,1)</x:f>
        <x:v>0</x:v>
      </x:c>
      <x:c r="F7" s="25" t="n">
        <x:v>0</x:v>
      </x:c>
      <x:c r="G7" s="14" t="str">
        <x:f>IF(E7=0,"MISSING",IF(F7=1,"REVIEWED","UNVERIFIED"))</x:f>
        <x:v>MISSING</x:v>
      </x:c>
      <x:c r="H7" s="14" t="str">
        <x:v>When was the measurement made, and does this date still apply?</x:v>
      </x:c>
    </x:row>
    <x:row r="8" ht="36" customHeight="1">
      <x:c r="A8" s="14" t="str">
        <x:v>METHOD</x:v>
      </x:c>
      <x:c r="B8" s="14" t="str">
        <x:v>Assay / method</x:v>
      </x:c>
      <x:c r="C8" s="14" t="str">
        <x:v>CASE_INPUT!B10</x:v>
      </x:c>
      <x:c r="D8" s="14" t="n">
        <x:v>2</x:v>
      </x:c>
      <x:c r="E8" s="14" t="n">
        <x:f>IF(CASE_INPUT!B10="",0,1)</x:f>
        <x:v>0</x:v>
      </x:c>
      <x:c r="F8" s="25" t="n">
        <x:v>0</x:v>
      </x:c>
      <x:c r="G8" s="14" t="str">
        <x:f>IF(E8=0,"MISSING",IF(F8=1,"REVIEWED","UNVERIFIED"))</x:f>
        <x:v>MISSING</x:v>
      </x:c>
      <x:c r="H8" s="14" t="str">
        <x:v>Which assay method, sensitivity and measurement controls are provided?</x:v>
      </x:c>
    </x:row>
    <x:row r="9" ht="36" customHeight="1">
      <x:c r="A9" s="14" t="str">
        <x:v>UNITS</x:v>
      </x:c>
      <x:c r="B9" s="14" t="str">
        <x:v>Units / reference</x:v>
      </x:c>
      <x:c r="C9" s="14" t="str">
        <x:v>CASE_INPUT!B11</x:v>
      </x:c>
      <x:c r="D9" s="14" t="n">
        <x:v>2</x:v>
      </x:c>
      <x:c r="E9" s="14" t="n">
        <x:f>IF(CASE_INPUT!B11="",0,1)</x:f>
        <x:v>0</x:v>
      </x:c>
      <x:c r="F9" s="25" t="n">
        <x:v>0</x:v>
      </x:c>
      <x:c r="G9" s="14" t="str">
        <x:f>IF(E9=0,"MISSING",IF(F9=1,"REVIEWED","UNVERIFIED"))</x:f>
        <x:v>MISSING</x:v>
      </x:c>
      <x:c r="H9" s="14" t="str">
        <x:v>Which units and reference range define a meaningful comparison?</x:v>
      </x:c>
    </x:row>
    <x:row r="10" ht="36" customHeight="1">
      <x:c r="A10" s="14" t="str">
        <x:v>VALUES</x:v>
      </x:c>
      <x:c r="B10" s="14" t="str">
        <x:v>Observations</x:v>
      </x:c>
      <x:c r="C10" s="14" t="str">
        <x:v>CASE_INPUT!B12</x:v>
      </x:c>
      <x:c r="D10" s="14" t="n">
        <x:v>2</x:v>
      </x:c>
      <x:c r="E10" s="14" t="n">
        <x:f>IF(CASE_INPUT!B12="",0,1)</x:f>
        <x:v>0</x:v>
      </x:c>
      <x:c r="F10" s="25" t="n">
        <x:v>0</x:v>
      </x:c>
      <x:c r="G10" s="14" t="str">
        <x:f>IF(E10=0,"MISSING",IF(F10=1,"REVIEWED","UNVERIFIED"))</x:f>
        <x:v>MISSING</x:v>
      </x:c>
      <x:c r="H10" s="14" t="str">
        <x:v>Are the observations complete and reliably transcribed?</x:v>
      </x:c>
    </x:row>
    <x:row r="11" ht="36" customHeight="1">
      <x:c r="A11" s="14" t="str">
        <x:v>ALT</x:v>
      </x:c>
      <x:c r="B11" s="14" t="str">
        <x:v>Limitations</x:v>
      </x:c>
      <x:c r="C11" s="14" t="str">
        <x:v>CASE_INPUT!B13</x:v>
      </x:c>
      <x:c r="D11" s="14" t="n">
        <x:v>3</x:v>
      </x:c>
      <x:c r="E11" s="14" t="n">
        <x:f>IF(CASE_INPUT!B13="",0,1)</x:f>
        <x:v>0</x:v>
      </x:c>
      <x:c r="F11" s="25" t="n">
        <x:v>0</x:v>
      </x:c>
      <x:c r="G11" s="14" t="str">
        <x:f>IF(E11=0,"MISSING",IF(F11=1,"REVIEWED","UNVERIFIED"))</x:f>
        <x:v>MISSING</x:v>
      </x:c>
      <x:c r="H11" s="14" t="str">
        <x:v>Which contradictory findings or alternative mechanisms could reverse the claim?</x:v>
      </x:c>
    </x:row>
    <x:row r="13">
      <x:c r="A13" t="str">
        <x:v>Interpretation</x:v>
      </x:c>
      <x:c r="B13" t="str">
        <x:v>Metadata checks assess field presence and self-declared review, not truth of clinical claims.</x:v>
      </x:c>
      <x:c r="C13" t="str"/>
      <x:c r="D13" t="str"/>
      <x:c r="E13" t="str"/>
      <x:c r="F13" t="str"/>
      <x:c r="G13" t="str"/>
      <x:c r="H13" t="str"/>
    </x:row>
    <x:row r="14">
      <x:c r="A14" t="str">
        <x:v>Safety</x:v>
      </x:c>
      <x:c r="B14" t="str">
        <x:v>Never infer treatment or clinical clearance from completeness or A7SEM scores.</x:v>
      </x:c>
      <x:c r="C14" t="str"/>
      <x:c r="D14" t="str"/>
      <x:c r="E14" t="str"/>
      <x:c r="F14" t="str"/>
      <x:c r="G14" t="str"/>
      <x:c r="H14" t="str"/>
    </x:row>
  </x:sheetData>
  <x:mergeCells>
    <x:mergeCell ref="A1:H1"/>
    <x:mergeCell ref="A2:H2"/>
  </x:mergeCells>
  <x:conditionalFormatting sqref="G5:G11">
    <x:cfRule type="expression" dxfId="0" priority="1">
      <x:formula>G5="MISSING"</x:formula>
    </x:cfRule>
    <x:cfRule type="expression" dxfId="1" priority="2">
      <x:formula>G5="REVIEWED"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34" hidden="0" customWidth="1"/>
    <x:col min="4" max="4" width="25" hidden="0" customWidth="1"/>
    <x:col min="5" max="5" width="21" hidden="0" customWidth="1"/>
    <x:col min="6" max="6" width="72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03 · A7SEM seven-dimensional lens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Seven named epistemic dimensions. The score is presence-only; no numerical oncology prognosis.</x:v>
      </x:c>
      <x:c r="B2" s="10"/>
      <x:c r="C2" s="10"/>
      <x:c r="D2" s="10"/>
      <x:c r="E2" s="10"/>
      <x:c r="F2" s="10"/>
      <x:c r="G2" s="10"/>
      <x:c r="H2" s="10"/>
    </x:row>
    <x:row r="4" ht="32" customHeight="1">
      <x:c r="A4" s="30" t="str">
        <x:v>No.</x:v>
      </x:c>
      <x:c r="B4" s="30" t="str">
        <x:v>Dimension</x:v>
      </x:c>
      <x:c r="C4" s="30" t="str">
        <x:v>Evidence proxy</x:v>
      </x:c>
      <x:c r="D4" s="30" t="str">
        <x:v>Evidence field present</x:v>
      </x:c>
      <x:c r="E4" s="30" t="str">
        <x:v>Review (0–2)</x:v>
      </x:c>
      <x:c r="F4" s="30" t="str">
        <x:v>Falsification question</x:v>
      </x:c>
    </x:row>
    <x:row r="5" ht="36" customHeight="1">
      <x:c r="A5" s="14" t="str">
        <x:v>1</x:v>
      </x:c>
      <x:c r="B5" s="14" t="str">
        <x:v>Resonance</x:v>
      </x:c>
      <x:c r="C5" s="14" t="str">
        <x:v>claim</x:v>
      </x:c>
      <x:c r="D5" s="14" t="n">
        <x:f>IF(CASE_INPUT!B8="",0,1)</x:f>
        <x:v>0</x:v>
      </x:c>
      <x:c r="E5" s="25" t="n">
        <x:v>0</x:v>
      </x:c>
      <x:c r="F5" s="14" t="str">
        <x:v>Does the question connect to the observed domain?</x:v>
      </x:c>
    </x:row>
    <x:row r="6" ht="36" customHeight="1">
      <x:c r="A6" s="14" t="str">
        <x:v>2</x:v>
      </x:c>
      <x:c r="B6" s="14" t="str">
        <x:v>Expression</x:v>
      </x:c>
      <x:c r="C6" s="14" t="str">
        <x:v>observations</x:v>
      </x:c>
      <x:c r="D6" s="14" t="n">
        <x:f>IF(CASE_INPUT!B12="",0,1)</x:f>
        <x:v>0</x:v>
      </x:c>
      <x:c r="E6" s="25" t="n">
        <x:v>0</x:v>
      </x:c>
      <x:c r="F6" s="14" t="str">
        <x:v>Is the claim precisely expressed in measurable terms?</x:v>
      </x:c>
    </x:row>
    <x:row r="7" ht="36" customHeight="1">
      <x:c r="A7" s="14" t="str">
        <x:v>3</x:v>
      </x:c>
      <x:c r="B7" s="14" t="str">
        <x:v>Echo</x:v>
      </x:c>
      <x:c r="C7" s="14" t="str">
        <x:v>reproducibility/source</x:v>
      </x:c>
      <x:c r="D7" s="14" t="n">
        <x:f>IF(CASE_INPUT!B7="",0,1)</x:f>
        <x:v>0</x:v>
      </x:c>
      <x:c r="E7" s="25" t="n">
        <x:v>0</x:v>
      </x:c>
      <x:c r="F7" s="14" t="str">
        <x:v>Can an independent source reproduce the observation?</x:v>
      </x:c>
    </x:row>
    <x:row r="8" ht="36" customHeight="1">
      <x:c r="A8" s="14" t="str">
        <x:v>4</x:v>
      </x:c>
      <x:c r="B8" s="14" t="str">
        <x:v>Meaning</x:v>
      </x:c>
      <x:c r="C8" s="14" t="str">
        <x:v>units and method</x:v>
      </x:c>
      <x:c r="D8" s="14" t="n">
        <x:f>IF(CASE_INPUT!B10="",0,1)</x:f>
        <x:v>0</x:v>
      </x:c>
      <x:c r="E8" s="25" t="n">
        <x:v>0</x:v>
      </x:c>
      <x:c r="F8" s="14" t="str">
        <x:v>Could alternate measurement definitions change meaning?</x:v>
      </x:c>
    </x:row>
    <x:row r="9" ht="36" customHeight="1">
      <x:c r="A9" s="14" t="str">
        <x:v>5</x:v>
      </x:c>
      <x:c r="B9" s="14" t="str">
        <x:v>Stabilization</x:v>
      </x:c>
      <x:c r="C9" s="14" t="str">
        <x:v>timestamp</x:v>
      </x:c>
      <x:c r="D9" s="14" t="n">
        <x:f>IF(CASE_INPUT!B9="",0,1)</x:f>
        <x:v>0</x:v>
      </x:c>
      <x:c r="E9" s="25" t="n">
        <x:v>0</x:v>
      </x:c>
      <x:c r="F9" s="14" t="str">
        <x:v>Is the effect stable across temporal checks?</x:v>
      </x:c>
    </x:row>
    <x:row r="10" ht="36" customHeight="1">
      <x:c r="A10" s="14" t="str">
        <x:v>6</x:v>
      </x:c>
      <x:c r="B10" s="14" t="str">
        <x:v>Emergence</x:v>
      </x:c>
      <x:c r="C10" s="14" t="str">
        <x:v>alternatives</x:v>
      </x:c>
      <x:c r="D10" s="14" t="n">
        <x:f>IF(CASE_INPUT!B13="",0,1)</x:f>
        <x:v>0</x:v>
      </x:c>
      <x:c r="E10" s="25" t="n">
        <x:v>0</x:v>
      </x:c>
      <x:c r="F10" s="14" t="str">
        <x:v>What alternative system model explains the same pattern?</x:v>
      </x:c>
    </x:row>
    <x:row r="11" ht="36" customHeight="1">
      <x:c r="A11" s="14" t="str">
        <x:v>7</x:v>
      </x:c>
      <x:c r="B11" s="14" t="str">
        <x:v>Field Integration</x:v>
      </x:c>
      <x:c r="C11" s="14" t="str">
        <x:v>external comparison</x:v>
      </x:c>
      <x:c r="D11" s="14" t="n">
        <x:f>IF(CASE_INPUT!B7="",0,1)</x:f>
        <x:v>0</x:v>
      </x:c>
      <x:c r="E11" s="25" t="n">
        <x:v>0</x:v>
      </x:c>
      <x:c r="F11" s="14" t="str">
        <x:v>Can independent experts test the claim within its scope?</x:v>
      </x:c>
    </x:row>
    <x:row r="13">
      <x:c r="A13" s="36" t="str">
        <x:v>Dimensions present</x:v>
      </x:c>
      <x:c r="B13" t="n">
        <x:f>SUM(D5:D11)</x:f>
        <x:v>0</x:v>
      </x:c>
    </x:row>
    <x:row r="14">
      <x:c r="A14" s="36" t="str">
        <x:v>Weighted reviewer score</x:v>
      </x:c>
      <x:c r="B14" s="34" t="n">
        <x:f>SUM(E5:E11)/B15</x:f>
        <x:v>0</x:v>
      </x:c>
    </x:row>
    <x:row r="15">
      <x:c r="A15" s="36" t="str">
        <x:v>Maximum possible</x:v>
      </x:c>
      <x:c r="B15" t="n">
        <x:v>14</x:v>
      </x:c>
    </x:row>
    <x:row r="16">
      <x:c r="A16" s="36" t="str">
        <x:v>Score interpretation</x:v>
      </x:c>
      <x:c r="B16" t="str">
        <x:v>Internal reviewer estimate only; NOT an efficacy score</x:v>
      </x:c>
    </x:row>
    <x:row r="17">
      <x:c r="A17" s="36" t="str">
        <x:v>A7SEM Reverse</x:v>
      </x:c>
      <x:c r="B17" t="str">
        <x:v>Reverse-analysis is not an eighth stage.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76" hidden="0" customWidth="1"/>
    <x:col min="3" max="3" width="34" hidden="0" customWidth="1"/>
    <x:col min="4" max="4" width="25" hidden="0" customWidth="1"/>
    <x:col min="5" max="5" width="21" hidden="0" customWidth="1"/>
    <x:col min="6" max="6" width="20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04 · A7SEM Reverse / adversarial audit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An observed result must be challenged by the opposing hypothesis, source and independent reviewer.</x:v>
      </x:c>
      <x:c r="B2" s="10"/>
      <x:c r="C2" s="10"/>
      <x:c r="D2" s="10"/>
      <x:c r="E2" s="10"/>
      <x:c r="F2" s="10"/>
      <x:c r="G2" s="10"/>
      <x:c r="H2" s="10"/>
    </x:row>
    <x:row r="4" ht="32" customHeight="1">
      <x:c r="A4" s="30" t="str">
        <x:v>Check</x:v>
      </x:c>
      <x:c r="B4" s="30" t="str">
        <x:v>Reverse audit question</x:v>
      </x:c>
      <x:c r="C4" s="30" t="str">
        <x:v>Human result</x:v>
      </x:c>
      <x:c r="D4" s="30" t="str">
        <x:v>Source / proof</x:v>
      </x:c>
      <x:c r="E4" s="30" t="str">
        <x:v>Open · formula</x:v>
      </x:c>
      <x:c r="F4" s="30" t="str">
        <x:v>Priority</x:v>
      </x:c>
    </x:row>
    <x:row r="5" ht="36" customHeight="1">
      <x:c r="A5" s="14" t="str">
        <x:v>PROVENANCE</x:v>
      </x:c>
      <x:c r="B5" s="14" t="str">
        <x:v>Can the primary observation be reconstructed from its source?</x:v>
      </x:c>
      <x:c r="C5" s="25" t="str">
        <x:v>UNKNOWN</x:v>
      </x:c>
      <x:c r="D5" s="25" t="str"/>
      <x:c r="E5" s="14" t="n">
        <x:f>IF(C5="RESOLVED",0,1)</x:f>
        <x:v>1</x:v>
      </x:c>
      <x:c r="F5" s="14" t="str">
        <x:v>HIGH</x:v>
      </x:c>
    </x:row>
    <x:row r="6" ht="36" customHeight="1">
      <x:c r="A6" s="14" t="str">
        <x:v>TIME</x:v>
      </x:c>
      <x:c r="B6" s="14" t="str">
        <x:v>Could sample timing reverse the interpretation?</x:v>
      </x:c>
      <x:c r="C6" s="25" t="str">
        <x:v>UNKNOWN</x:v>
      </x:c>
      <x:c r="D6" s="25" t="str"/>
      <x:c r="E6" s="14" t="n">
        <x:f>IF(C6="RESOLVED",0,1)</x:f>
        <x:v>1</x:v>
      </x:c>
      <x:c r="F6" s="14" t="str">
        <x:v>NORMAL</x:v>
      </x:c>
    </x:row>
    <x:row r="7" ht="36" customHeight="1">
      <x:c r="A7" s="14" t="str">
        <x:v>MEASUREMENT</x:v>
      </x:c>
      <x:c r="B7" s="14" t="str">
        <x:v>Could an assay, unit, reference or preanalytical change explain the pattern?</x:v>
      </x:c>
      <x:c r="C7" s="25" t="str">
        <x:v>UNKNOWN</x:v>
      </x:c>
      <x:c r="D7" s="25" t="str"/>
      <x:c r="E7" s="14" t="n">
        <x:f>IF(C7="RESOLVED",0,1)</x:f>
        <x:v>1</x:v>
      </x:c>
      <x:c r="F7" s="14" t="str">
        <x:v>NORMAL</x:v>
      </x:c>
    </x:row>
    <x:row r="8" ht="36" customHeight="1">
      <x:c r="A8" s="14" t="str">
        <x:v>CONFOUNDING</x:v>
      </x:c>
      <x:c r="B8" s="14" t="str">
        <x:v>What reasonable alternative mechanism is not excluded?</x:v>
      </x:c>
      <x:c r="C8" s="25" t="str">
        <x:v>UNKNOWN</x:v>
      </x:c>
      <x:c r="D8" s="25" t="str"/>
      <x:c r="E8" s="14" t="n">
        <x:f>IF(C8="RESOLVED",0,1)</x:f>
        <x:v>1</x:v>
      </x:c>
      <x:c r="F8" s="14" t="str">
        <x:v>NORMAL</x:v>
      </x:c>
    </x:row>
    <x:row r="9" ht="36" customHeight="1">
      <x:c r="A9" s="14" t="str">
        <x:v>POPULATION</x:v>
      </x:c>
      <x:c r="B9" s="14" t="str">
        <x:v>Does the published population differ from this case?</x:v>
      </x:c>
      <x:c r="C9" s="25" t="str">
        <x:v>UNKNOWN</x:v>
      </x:c>
      <x:c r="D9" s="25" t="str"/>
      <x:c r="E9" s="14" t="n">
        <x:f>IF(C9="RESOLVED",0,1)</x:f>
        <x:v>1</x:v>
      </x:c>
      <x:c r="F9" s="14" t="str">
        <x:v>HIGH</x:v>
      </x:c>
    </x:row>
    <x:row r="10" ht="36" customHeight="1">
      <x:c r="A10" s="14" t="str">
        <x:v>AUTHORITY</x:v>
      </x:c>
      <x:c r="B10" s="14" t="str">
        <x:v>Who has legal/clinical decision authority and evidence for it?</x:v>
      </x:c>
      <x:c r="C10" s="25" t="str">
        <x:v>UNKNOWN</x:v>
      </x:c>
      <x:c r="D10" s="25" t="str"/>
      <x:c r="E10" s="14" t="n">
        <x:f>IF(C10="RESOLVED",0,1)</x:f>
        <x:v>1</x:v>
      </x:c>
      <x:c r="F10" s="14" t="str">
        <x:v>HIGH</x:v>
      </x:c>
    </x:row>
    <x:row r="12">
      <x:c r="A12" t="str">
        <x:v>Open reversal checks</x:v>
      </x:c>
      <x:c r="B12" t="n">
        <x:f>SUM(E5:E10)</x:f>
        <x:v>6</x:v>
      </x:c>
    </x:row>
    <x:row r="13">
      <x:c r="A13" t="str">
        <x:v>Reverse interpretation</x:v>
      </x:c>
      <x:c r="B13" t="str">
        <x:v>Open ≠ false; resolved ≠ clinically validated</x:v>
      </x:c>
    </x:row>
    <x:row r="14">
      <x:c r="A14" t="str">
        <x:v>Current purpose</x:v>
      </x:c>
      <x:c r="B14" t="str">
        <x:v>Research evidence audit, not treatment guidance</x:v>
      </x:c>
    </x:row>
  </x:sheetData>
  <x:mergeCells>
    <x:mergeCell ref="A1:H1"/>
    <x:mergeCell ref="A2:H2"/>
  </x:mergeCells>
  <x:dataValidations count="1">
    <x:dataValidation type="list" sqref="C5:C10">
      <x:formula1>"UNKNOWN,OPEN,RESOLVED,CONTRADICTED"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78" hidden="0" customWidth="1"/>
    <x:col min="3" max="3" width="34" hidden="0" customWidth="1"/>
    <x:col min="4" max="4" width="25" hidden="0" customWidth="1"/>
    <x:col min="5" max="5" width="21" hidden="0" customWidth="1"/>
    <x:col min="6" max="6" width="20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05 · Gate result: hard constraints first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Status never predicts cancer. Gate 1 concerns documentation eligibility; Gate 2 for individual clinical action is always BLOCK.</x:v>
      </x:c>
      <x:c r="B2" s="10"/>
      <x:c r="C2" s="10"/>
      <x:c r="D2" s="10"/>
      <x:c r="E2" s="10"/>
      <x:c r="F2" s="10"/>
      <x:c r="G2" s="10"/>
      <x:c r="H2" s="10"/>
    </x:row>
    <x:row r="4" ht="38" customHeight="1">
      <x:c r="A4" s="20" t="str">
        <x:v>Criterion</x:v>
      </x:c>
      <x:c r="B4" t="str">
        <x:v>Current reading</x:v>
      </x:c>
    </x:row>
    <x:row r="5" ht="38" customHeight="1">
      <x:c r="A5" s="20" t="str">
        <x:v>Weighted field completeness</x:v>
      </x:c>
      <x:c r="B5" s="34" t="n">
        <x:f>IFERROR(SUMPRODUCT(REQUIREMENTS!D5:D11,REQUIREMENTS!E5:E11)/SUM(REQUIREMENTS!D5:D11),0)</x:f>
        <x:v>0</x:v>
      </x:c>
    </x:row>
    <x:row r="6" ht="38" customHeight="1">
      <x:c r="A6" s="20" t="str">
        <x:v>Human reviewed weighted share</x:v>
      </x:c>
      <x:c r="B6" s="34" t="n">
        <x:f>IFERROR(SUMPRODUCT(REQUIREMENTS!D5:D11,REQUIREMENTS!E5:E11,REQUIREMENTS!F5:F11)/SUM(REQUIREMENTS!D5:D11),0)</x:f>
        <x:v>0</x:v>
      </x:c>
    </x:row>
    <x:row r="7" ht="38" customHeight="1">
      <x:c r="A7" s="20" t="str">
        <x:v>A7SEM fields recognized</x:v>
      </x:c>
      <x:c r="B7" t="n">
        <x:f>A7SEM!B13</x:f>
        <x:v>0</x:v>
      </x:c>
    </x:row>
    <x:row r="8" ht="38" customHeight="1">
      <x:c r="A8" s="20" t="str">
        <x:v>Reverse issues still open</x:v>
      </x:c>
      <x:c r="B8" t="n">
        <x:f>A7SEM_REVERSE!B12</x:f>
        <x:v>6</x:v>
      </x:c>
    </x:row>
    <x:row r="9" ht="38" customHeight="1">
      <x:c r="A9" s="20" t="str">
        <x:v>Allowed purpose flag</x:v>
      </x:c>
      <x:c r="B9" t="str">
        <x:f>IF(OR(CASE_INPUT!B5="RESEARCH",CASE_INPUT!B5="EDUCATION"),"NONCLINICAL","CLINICAL")</x:f>
        <x:v>NONCLINICAL</x:v>
      </x:c>
    </x:row>
    <x:row r="10" ht="38" customHeight="1">
      <x:c r="A10" s="20" t="str">
        <x:v>Clinical data flag</x:v>
      </x:c>
      <x:c r="B10" t="str">
        <x:f>IF(CASE_INPUT!B6="PERSONAL","PERSONAL","NO_IDENTIFIERS_ASSERTED")</x:f>
        <x:v>NO_IDENTIFIERS_ASSERTED</x:v>
      </x:c>
    </x:row>
    <x:row r="11" ht="38" customHeight="1">
      <x:c r="A11" s="20" t="str">
        <x:v>Provenance flag</x:v>
      </x:c>
      <x:c r="B11" t="str">
        <x:f>IF(CASE_INPUT!B7="","UNKNOWN_SOURCE","SOURCE_DECLARED")</x:f>
        <x:v>UNKNOWN_SOURCE</x:v>
      </x:c>
    </x:row>
    <x:row r="12" ht="38" customHeight="1">
      <x:c r="A12" s="20" t="str">
        <x:v>Consent / scope boundary</x:v>
      </x:c>
      <x:c r="B12" t="str">
        <x:f>IF(CASE_INPUT!B14="YES","ACKNOWLEDGED","NOT_ACKNOWLEDGED")</x:f>
        <x:v>NOT_ACKNOWLEDGED</x:v>
      </x:c>
    </x:row>
    <x:row r="13" ht="42" customHeight="1">
      <x:c r="A13" s="20" t="str">
        <x:v>EXPLICIT GATE 1 RESEARCH STATE</x:v>
      </x:c>
      <x:c r="B13" s="39" t="str">
        <x:f>IF(OR(CASE_INPUT!B5="CLINICAL",CASE_INPUT!B6="PERSONAL",CASE_INPUT!B14&lt;&gt;"YES"),"BLOCK",IF(OR(CASE_INPUT!B15&lt;&gt;"YES",CASE_INPUT!B7="",CASE_INPUT!B8=""),"UNKNOWN",IF(OR(B5&lt;1,B8&gt;0),"DELAY","ALLOW_RESEARCH_ONLY")))</x:f>
        <x:v>BLOCK</x:v>
      </x:c>
    </x:row>
    <x:row r="14" ht="42" customHeight="1">
      <x:c r="A14" s="20" t="str">
        <x:v>GATE 2 · PATIENT-SPECIFIC CLINICAL</x:v>
      </x:c>
      <x:c r="B14" s="39" t="str">
        <x:v>BLOCK</x:v>
      </x:c>
    </x:row>
    <x:row r="15" ht="38" customHeight="1">
      <x:c r="A15" s="20" t="str">
        <x:v>Explanation</x:v>
      </x:c>
      <x:c r="B15" t="str">
        <x:v>Status establishes only research-metadata admission; no clinical interpretation.</x:v>
      </x:c>
    </x:row>
    <x:row r="16" ht="38" customHeight="1">
      <x:c r="A16" s="20" t="str">
        <x:v>Note</x:v>
      </x:c>
      <x:c r="B16" t="str">
        <x:v>The order of precedence prevents missing source, privacy or clinical use from becoming a PASS.</x:v>
      </x:c>
    </x:row>
  </x:sheetData>
  <x:mergeCells>
    <x:mergeCell ref="A1:H1"/>
    <x:mergeCell ref="A2:H2"/>
  </x:mergeCells>
  <x:conditionalFormatting sqref="B13:B13">
    <x:cfRule type="expression" dxfId="2" priority="1">
      <x:formula>B13="BLOCK"</x:formula>
    </x:cfRule>
    <x:cfRule type="expression" dxfId="3" priority="2">
      <x:formula>B13="ALLOW_RESEARCH_ONLY"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45" hidden="0" customWidth="1"/>
    <x:col min="4" max="4" width="43" hidden="0" customWidth="1"/>
    <x:col min="5" max="5" width="21" hidden="0" customWidth="1"/>
    <x:col min="6" max="6" width="20" hidden="0" customWidth="1"/>
    <x:col min="7" max="7" width="75" hidden="0" customWidth="1"/>
    <x:col min="8" max="8" width="70" hidden="0" customWidth="1"/>
  </x:cols>
  <x:sheetData>
    <x:row r="1" ht="42" customHeight="1">
      <x:c r="A1" s="4" t="str">
        <x:v>06 · EU AI Act / MDR legal crosswalk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2026 consolidated EU AI Act / 2026 amendment. CONDITIONAL: not all articles apply to every software or spreadsheet.</x:v>
      </x:c>
      <x:c r="B2" s="10"/>
      <x:c r="C2" s="10"/>
      <x:c r="D2" s="10"/>
      <x:c r="E2" s="10"/>
      <x:c r="F2" s="10"/>
      <x:c r="G2" s="10"/>
      <x:c r="H2" s="10"/>
    </x:row>
    <x:row r="4" ht="32" customHeight="1">
      <x:c r="A4" s="30" t="str">
        <x:v>Legal ref</x:v>
      </x:c>
      <x:c r="B4" s="30" t="str">
        <x:v>Topic</x:v>
      </x:c>
      <x:c r="C4" s="30" t="str">
        <x:v>When to evaluate</x:v>
      </x:c>
      <x:c r="D4" s="30" t="str">
        <x:v>Evidence artifact</x:v>
      </x:c>
      <x:c r="E4" s="30" t="str">
        <x:v>Status</x:v>
      </x:c>
      <x:c r="F4" s="30" t="str">
        <x:v>Responsible role</x:v>
      </x:c>
      <x:c r="G4" s="30" t="str">
        <x:v>URL / primary legislation</x:v>
      </x:c>
      <x:c r="H4" s="30" t="str">
        <x:v>Question for independent counsel</x:v>
      </x:c>
    </x:row>
    <x:row r="5" ht="36" customHeight="1">
      <x:c r="A5" s="14" t="str">
        <x:v>Art 3</x:v>
      </x:c>
      <x:c r="B5" s="14" t="str">
        <x:v>Definitions</x:v>
      </x:c>
      <x:c r="C5" s="14" t="str">
        <x:v>If intended functionality qualifies as an AI system</x:v>
      </x:c>
      <x:c r="D5" s="14" t="str">
        <x:v>Intended-use description</x:v>
      </x:c>
      <x:c r="E5" s="42" t="str">
        <x:v>TO ASSESS</x:v>
      </x:c>
      <x:c r="F5" s="14" t="str">
        <x:v>Provider</x:v>
      </x:c>
      <x:c r="G5" s="14" t="str">
        <x:v>https://eur-lex.europa.eu/eli/reg/2024/1689/2026-07-27/eng</x:v>
      </x:c>
      <x:c r="H5" s="14" t="str">
        <x:v>Does the product meet the statutory AI definition?</x:v>
      </x:c>
    </x:row>
    <x:row r="6" ht="36" customHeight="1">
      <x:c r="A6" s="14" t="str">
        <x:v>Art 4</x:v>
      </x:c>
      <x:c r="B6" s="14" t="str">
        <x:v>AI literacy</x:v>
      </x:c>
      <x:c r="C6" s="14" t="str">
        <x:v>If provider/deployer obligations apply</x:v>
      </x:c>
      <x:c r="D6" s="14" t="str">
        <x:v>Staff training evidence</x:v>
      </x:c>
      <x:c r="E6" s="42" t="str">
        <x:v>TO ASSESS</x:v>
      </x:c>
      <x:c r="F6" s="14" t="str">
        <x:v>Provider / deployer</x:v>
      </x:c>
      <x:c r="G6" s="14" t="str">
        <x:v>https://eur-lex.europa.eu/eli/reg/2024/1689/2026-07-27/eng</x:v>
      </x:c>
      <x:c r="H6" s="14" t="str">
        <x:v>What training is proportionate to actual risks?</x:v>
      </x:c>
    </x:row>
    <x:row r="7" ht="36" customHeight="1">
      <x:c r="A7" s="14" t="str">
        <x:v>Art 5</x:v>
      </x:c>
      <x:c r="B7" s="14" t="str">
        <x:v>Prohibited uses</x:v>
      </x:c>
      <x:c r="C7" s="14" t="str">
        <x:v>All applicable AI deployments</x:v>
      </x:c>
      <x:c r="D7" s="14" t="str">
        <x:v>Prohibited-practice screening</x:v>
      </x:c>
      <x:c r="E7" s="42" t="str">
        <x:v>TO ASSESS</x:v>
      </x:c>
      <x:c r="F7" s="14" t="str">
        <x:v>Provider / deployer</x:v>
      </x:c>
      <x:c r="G7" s="14" t="str">
        <x:v>https://eur-lex.europa.eu/eli/reg/2024/1689/2026-07-27/eng</x:v>
      </x:c>
      <x:c r="H7" s="14" t="str">
        <x:v>Is any prohibited purpose or practice implicated?</x:v>
      </x:c>
    </x:row>
    <x:row r="8" ht="36" customHeight="1">
      <x:c r="A8" s="14" t="str">
        <x:v>Art 6</x:v>
      </x:c>
      <x:c r="B8" s="14" t="str">
        <x:v>High-risk classification</x:v>
      </x:c>
      <x:c r="C8" s="14" t="str">
        <x:v>Annex I device / Annex III use case, conditional</x:v>
      </x:c>
      <x:c r="D8" s="14" t="str">
        <x:v>MDR/IVDR device classification; conformity route</x:v>
      </x:c>
      <x:c r="E8" s="42" t="str">
        <x:v>TO ASSESS</x:v>
      </x:c>
      <x:c r="F8" s="14" t="str">
        <x:v>Provider</x:v>
      </x:c>
      <x:c r="G8" s="14" t="str">
        <x:v>https://eur-lex.europa.eu/eli/reg/2024/1689/2026-07-27/eng</x:v>
      </x:c>
      <x:c r="H8" s="14" t="str">
        <x:v>Art 6(1) Annex I vs Art 6(2) Annex III?</x:v>
      </x:c>
    </x:row>
    <x:row r="9" ht="36" customHeight="1">
      <x:c r="A9" s="14" t="str">
        <x:v>Art 9</x:v>
      </x:c>
      <x:c r="B9" s="14" t="str">
        <x:v>Risk management</x:v>
      </x:c>
      <x:c r="C9" s="14" t="str">
        <x:v>If classified high-risk</x:v>
      </x:c>
      <x:c r="D9" s="14" t="str">
        <x:v>Lifecycle risk file</x:v>
      </x:c>
      <x:c r="E9" s="42" t="str">
        <x:v>TO ASSESS</x:v>
      </x:c>
      <x:c r="F9" s="14" t="str">
        <x:v>Provider</x:v>
      </x:c>
      <x:c r="G9" s="14" t="str">
        <x:v>https://eur-lex.europa.eu/eli/reg/2024/1689/2026-07-27/eng</x:v>
      </x:c>
      <x:c r="H9" s="14" t="str">
        <x:v>Does foreseeable misuse introduce clinical harm?</x:v>
      </x:c>
    </x:row>
    <x:row r="10" ht="36" customHeight="1">
      <x:c r="A10" s="14" t="str">
        <x:v>Art 10</x:v>
      </x:c>
      <x:c r="B10" s="14" t="str">
        <x:v>Data governance</x:v>
      </x:c>
      <x:c r="C10" s="14" t="str">
        <x:v>If classified high-risk and training/test data used</x:v>
      </x:c>
      <x:c r="D10" s="14" t="str">
        <x:v>Dataset provenance and bias register</x:v>
      </x:c>
      <x:c r="E10" s="42" t="str">
        <x:v>TO ASSESS</x:v>
      </x:c>
      <x:c r="F10" s="14" t="str">
        <x:v>Provider</x:v>
      </x:c>
      <x:c r="G10" s="14" t="str">
        <x:v>https://eur-lex.europa.eu/eli/reg/2024/1689/2026-07-27/eng</x:v>
      </x:c>
      <x:c r="H10" s="14" t="str">
        <x:v>Are source records representative and lawfully processed?</x:v>
      </x:c>
    </x:row>
    <x:row r="11" ht="36" customHeight="1">
      <x:c r="A11" s="14" t="str">
        <x:v>Art 11</x:v>
      </x:c>
      <x:c r="B11" s="14" t="str">
        <x:v>Technical documentation</x:v>
      </x:c>
      <x:c r="C11" s="14" t="str">
        <x:v>If classified high-risk</x:v>
      </x:c>
      <x:c r="D11" s="14" t="str">
        <x:v>Technical file / model card</x:v>
      </x:c>
      <x:c r="E11" s="42" t="str">
        <x:v>TO ASSESS</x:v>
      </x:c>
      <x:c r="F11" s="14" t="str">
        <x:v>Provider</x:v>
      </x:c>
      <x:c r="G11" s="14" t="str">
        <x:v>https://eur-lex.europa.eu/eli/reg/2024/1689/2026-07-27/eng</x:v>
      </x:c>
      <x:c r="H11" s="14" t="str">
        <x:v>Can functions and failure modes be reconstructed?</x:v>
      </x:c>
    </x:row>
    <x:row r="12" ht="36" customHeight="1">
      <x:c r="A12" s="14" t="str">
        <x:v>Art 12</x:v>
      </x:c>
      <x:c r="B12" s="14" t="str">
        <x:v>Record keeping</x:v>
      </x:c>
      <x:c r="C12" s="14" t="str">
        <x:v>If classified high-risk</x:v>
      </x:c>
      <x:c r="D12" s="14" t="str">
        <x:v>Logs / provenance events</x:v>
      </x:c>
      <x:c r="E12" s="42" t="str">
        <x:v>TO ASSESS</x:v>
      </x:c>
      <x:c r="F12" s="14" t="str">
        <x:v>Provider</x:v>
      </x:c>
      <x:c r="G12" s="14" t="str">
        <x:v>https://eur-lex.europa.eu/eli/reg/2024/1689/2026-07-27/eng</x:v>
      </x:c>
      <x:c r="H12" s="14" t="str">
        <x:v>Do logs trace relevant inferences and changes?</x:v>
      </x:c>
    </x:row>
    <x:row r="13" ht="36" customHeight="1">
      <x:c r="A13" s="14" t="str">
        <x:v>Art 13</x:v>
      </x:c>
      <x:c r="B13" s="14" t="str">
        <x:v>Transparency</x:v>
      </x:c>
      <x:c r="C13" s="14" t="str">
        <x:v>If classified high-risk</x:v>
      </x:c>
      <x:c r="D13" s="14" t="str">
        <x:v>Instructions, limitations</x:v>
      </x:c>
      <x:c r="E13" s="42" t="str">
        <x:v>TO ASSESS</x:v>
      </x:c>
      <x:c r="F13" s="14" t="str">
        <x:v>Provider</x:v>
      </x:c>
      <x:c r="G13" s="14" t="str">
        <x:v>https://eur-lex.europa.eu/eli/reg/2024/1689/2026-07-27/eng</x:v>
      </x:c>
      <x:c r="H13" s="14" t="str">
        <x:v>Can the user understand what the software does not do?</x:v>
      </x:c>
    </x:row>
    <x:row r="14" ht="36" customHeight="1">
      <x:c r="A14" s="14" t="str">
        <x:v>Art 14</x:v>
      </x:c>
      <x:c r="B14" s="14" t="str">
        <x:v>Human oversight</x:v>
      </x:c>
      <x:c r="C14" s="14" t="str">
        <x:v>If classified high-risk</x:v>
      </x:c>
      <x:c r="D14" s="14" t="str">
        <x:v>Human override / stop mechanism</x:v>
      </x:c>
      <x:c r="E14" s="42" t="str">
        <x:v>TO ASSESS</x:v>
      </x:c>
      <x:c r="F14" s="14" t="str">
        <x:v>Provider</x:v>
      </x:c>
      <x:c r="G14" s="14" t="str">
        <x:v>https://eur-lex.europa.eu/eli/reg/2024/1689/2026-07-27/eng</x:v>
      </x:c>
      <x:c r="H14" s="14" t="str">
        <x:v>Can qualified humans detect and prevent unsafe reliance?</x:v>
      </x:c>
    </x:row>
    <x:row r="15" ht="36" customHeight="1">
      <x:c r="A15" s="14" t="str">
        <x:v>Art 15</x:v>
      </x:c>
      <x:c r="B15" s="14" t="str">
        <x:v>Accuracy, robustness, cyber</x:v>
      </x:c>
      <x:c r="C15" s="14" t="str">
        <x:v>If classified high-risk</x:v>
      </x:c>
      <x:c r="D15" s="14" t="str">
        <x:v>Validation, threat model</x:v>
      </x:c>
      <x:c r="E15" s="42" t="str">
        <x:v>TO ASSESS</x:v>
      </x:c>
      <x:c r="F15" s="14" t="str">
        <x:v>Provider</x:v>
      </x:c>
      <x:c r="G15" s="14" t="str">
        <x:v>https://eur-lex.europa.eu/eli/reg/2024/1689/2026-07-27/eng</x:v>
      </x:c>
      <x:c r="H15" s="14" t="str">
        <x:v>What real test data and adversarial checks exist?</x:v>
      </x:c>
    </x:row>
    <x:row r="16" ht="36" customHeight="1">
      <x:c r="A16" s="14" t="str">
        <x:v>Art 16</x:v>
      </x:c>
      <x:c r="B16" s="14" t="str">
        <x:v>Provider duties</x:v>
      </x:c>
      <x:c r="C16" s="14" t="str">
        <x:v>If classified high-risk</x:v>
      </x:c>
      <x:c r="D16" s="14" t="str">
        <x:v>Quality management, corrective action</x:v>
      </x:c>
      <x:c r="E16" s="42" t="str">
        <x:v>TO ASSESS</x:v>
      </x:c>
      <x:c r="F16" s="14" t="str">
        <x:v>Provider</x:v>
      </x:c>
      <x:c r="G16" s="14" t="str">
        <x:v>https://eur-lex.europa.eu/eli/reg/2024/1689/2026-07-27/eng</x:v>
      </x:c>
      <x:c r="H16" s="14" t="str">
        <x:v>Who is legally responsible?</x:v>
      </x:c>
    </x:row>
    <x:row r="17" ht="36" customHeight="1">
      <x:c r="A17" s="14" t="str">
        <x:v>Art 26</x:v>
      </x:c>
      <x:c r="B17" s="14" t="str">
        <x:v>Deployer duties</x:v>
      </x:c>
      <x:c r="C17" s="14" t="str">
        <x:v>If deployed high-risk</x:v>
      </x:c>
      <x:c r="D17" s="14" t="str">
        <x:v>Use controls, trained oversight</x:v>
      </x:c>
      <x:c r="E17" s="42" t="str">
        <x:v>TO ASSESS</x:v>
      </x:c>
      <x:c r="F17" s="14" t="str">
        <x:v>Deployer</x:v>
      </x:c>
      <x:c r="G17" s="14" t="str">
        <x:v>https://eur-lex.europa.eu/eli/reg/2024/1689/2026-07-27/eng</x:v>
      </x:c>
      <x:c r="H17" s="14" t="str">
        <x:v>Do users follow documented intended purpose?</x:v>
      </x:c>
    </x:row>
    <x:row r="18" ht="36" customHeight="1">
      <x:c r="A18" s="14" t="str">
        <x:v>Art 27</x:v>
      </x:c>
      <x:c r="B18" s="14" t="str">
        <x:v>Fundamental-rights impact</x:v>
      </x:c>
      <x:c r="C18" s="14" t="str">
        <x:v>Specified high-risk deployers/use cases</x:v>
      </x:c>
      <x:c r="D18" s="14" t="str">
        <x:v>Fundamental-rights impact assessment</x:v>
      </x:c>
      <x:c r="E18" s="42" t="str">
        <x:v>TO ASSESS</x:v>
      </x:c>
      <x:c r="F18" s="14" t="str">
        <x:v>Deployer</x:v>
      </x:c>
      <x:c r="G18" s="14" t="str">
        <x:v>https://eur-lex.europa.eu/eli/reg/2024/1689/2026-07-27/eng</x:v>
      </x:c>
      <x:c r="H18" s="14" t="str">
        <x:v>Is Article 27 actually triggered for this deployer?</x:v>
      </x:c>
    </x:row>
    <x:row r="19" ht="36" customHeight="1">
      <x:c r="A19" s="14" t="str">
        <x:v>Art 43</x:v>
      </x:c>
      <x:c r="B19" s="14" t="str">
        <x:v>Conformity assessment</x:v>
      </x:c>
      <x:c r="C19" s="14" t="str">
        <x:v>If classified high-risk</x:v>
      </x:c>
      <x:c r="D19" s="14" t="str">
        <x:v>Notified body/self-assessment where applicable</x:v>
      </x:c>
      <x:c r="E19" s="42" t="str">
        <x:v>TO ASSESS</x:v>
      </x:c>
      <x:c r="F19" s="14" t="str">
        <x:v>Provider</x:v>
      </x:c>
      <x:c r="G19" s="14" t="str">
        <x:v>https://eur-lex.europa.eu/eli/reg/2024/1689/2026-07-27/eng</x:v>
      </x:c>
      <x:c r="H19" s="14" t="str">
        <x:v>Which conformity pathway applies?</x:v>
      </x:c>
    </x:row>
    <x:row r="20" ht="36" customHeight="1">
      <x:c r="A20" s="14" t="str">
        <x:v>Art 49</x:v>
      </x:c>
      <x:c r="B20" s="14" t="str">
        <x:v>Registration</x:v>
      </x:c>
      <x:c r="C20" s="14" t="str">
        <x:v>If Art 49 criteria apply</x:v>
      </x:c>
      <x:c r="D20" s="14" t="str">
        <x:v>EU database entry evidence</x:v>
      </x:c>
      <x:c r="E20" s="42" t="str">
        <x:v>TO ASSESS</x:v>
      </x:c>
      <x:c r="F20" s="14" t="str">
        <x:v>Provider / deployer</x:v>
      </x:c>
      <x:c r="G20" s="14" t="str">
        <x:v>https://eur-lex.europa.eu/eli/reg/2024/1689/2026-07-27/eng</x:v>
      </x:c>
      <x:c r="H20" s="14" t="str">
        <x:v>Is a registration duty triggered?</x:v>
      </x:c>
    </x:row>
    <x:row r="21" ht="36" customHeight="1">
      <x:c r="A21" s="14" t="str">
        <x:v>Art 50</x:v>
      </x:c>
      <x:c r="B21" s="14" t="str">
        <x:v>Transparency duties</x:v>
      </x:c>
      <x:c r="C21" s="14" t="str">
        <x:v>When specific AI interaction/content conditions apply</x:v>
      </x:c>
      <x:c r="D21" s="14" t="str">
        <x:v>AI-interaction notice</x:v>
      </x:c>
      <x:c r="E21" s="42" t="str">
        <x:v>TO ASSESS</x:v>
      </x:c>
      <x:c r="F21" s="14" t="str">
        <x:v>Provider / deployer</x:v>
      </x:c>
      <x:c r="G21" s="14" t="str">
        <x:v>https://eur-lex.europa.eu/eli/reg/2024/1689/2026-07-27/eng</x:v>
      </x:c>
      <x:c r="H21" s="14" t="str">
        <x:v>Is AI interaction clearly disclosed?</x:v>
      </x:c>
    </x:row>
    <x:row r="22" ht="36" customHeight="1">
      <x:c r="A22" s="14" t="str">
        <x:v>Art 72</x:v>
      </x:c>
      <x:c r="B22" s="14" t="str">
        <x:v>Post-market monitoring</x:v>
      </x:c>
      <x:c r="C22" s="14" t="str">
        <x:v>If classified high-risk and marketed</x:v>
      </x:c>
      <x:c r="D22" s="14" t="str">
        <x:v>PMS plan and reporting</x:v>
      </x:c>
      <x:c r="E22" s="42" t="str">
        <x:v>TO ASSESS</x:v>
      </x:c>
      <x:c r="F22" s="14" t="str">
        <x:v>Provider</x:v>
      </x:c>
      <x:c r="G22" s="14" t="str">
        <x:v>https://eur-lex.europa.eu/eli/reg/2024/1689/2026-07-27/eng</x:v>
      </x:c>
      <x:c r="H22" s="14" t="str">
        <x:v>What new risks emerged after launch?</x:v>
      </x:c>
    </x:row>
    <x:row r="23" ht="36" customHeight="1">
      <x:c r="A23" s="14" t="str">
        <x:v>Art 113</x:v>
      </x:c>
      <x:c r="B23" s="14" t="str">
        <x:v>Application dates</x:v>
      </x:c>
      <x:c r="C23" s="14" t="str">
        <x:v>Check 2026 amendment</x:v>
      </x:c>
      <x:c r="D23" s="14" t="str">
        <x:v>Annex III 2027 / Annex I 2028 timeline</x:v>
      </x:c>
      <x:c r="E23" s="42" t="str">
        <x:v>TO ASSESS</x:v>
      </x:c>
      <x:c r="F23" s="14" t="str">
        <x:v>Provider / counsel</x:v>
      </x:c>
      <x:c r="G23" s="14" t="str">
        <x:v>https://eur-lex.europa.eu/legal-content/EN/TXT/?uri=CELEX:32026R1744</x:v>
      </x:c>
      <x:c r="H23" s="14" t="str">
        <x:v>Which delayed date applies to this system?</x:v>
      </x:c>
    </x:row>
    <x:row r="24" ht="36" customHeight="1">
      <x:c r="A24" s="14" t="str">
        <x:v>Annex I</x:v>
      </x:c>
      <x:c r="B24" s="14" t="str">
        <x:v>Medical device / IVD laws</x:v>
      </x:c>
      <x:c r="C24" s="14" t="str">
        <x:v>If MDR/IVDR product in scope</x:v>
      </x:c>
      <x:c r="D24" s="14" t="str">
        <x:v>MDR/IVDR intended use &amp; class</x:v>
      </x:c>
      <x:c r="E24" s="42" t="str">
        <x:v>TO ASSESS</x:v>
      </x:c>
      <x:c r="F24" s="14" t="str">
        <x:v>Manufacturer / counsel</x:v>
      </x:c>
      <x:c r="G24" s="14" t="str">
        <x:v>https://eur-lex.europa.eu/eli/reg/2024/1689/2026-07-27/eng</x:v>
      </x:c>
      <x:c r="H24" s="14" t="str">
        <x:v>Is medical device status triggered independently?</x:v>
      </x:c>
    </x:row>
    <x:row r="25" ht="36" customHeight="1">
      <x:c r="A25" s="14" t="str">
        <x:v>EU MDR</x:v>
      </x:c>
      <x:c r="B25" s="14" t="str">
        <x:v>Regulation 2017/745</x:v>
      </x:c>
      <x:c r="C25" s="14" t="str">
        <x:v>If medical purpose/product</x:v>
      </x:c>
      <x:c r="D25" s="14" t="str">
        <x:v>Clinical evaluation and technical docs</x:v>
      </x:c>
      <x:c r="E25" s="42" t="str">
        <x:v>TO ASSESS</x:v>
      </x:c>
      <x:c r="F25" s="14" t="str">
        <x:v>Manufacturer / counsel</x:v>
      </x:c>
      <x:c r="G25" s="14" t="str">
        <x:v>https://eur-lex.europa.eu/eli/reg/2017/745/oj</x:v>
      </x:c>
      <x:c r="H25" s="14" t="str">
        <x:v>Is any medical-device claim supportable?</x:v>
      </x:c>
    </x:row>
  </x:sheetData>
  <x:mergeCells>
    <x:mergeCell ref="A1:H1"/>
    <x:mergeCell ref="A2:H2"/>
  </x:mergeCells>
  <x:dataValidations count="1">
    <x:dataValidation type="list" sqref="E5:E25">
      <x:formula1>"TO ASSESS,NOT APPLICABLE,OPEN,EVIDENCED"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47" hidden="0" customWidth="1"/>
    <x:col min="3" max="3" width="91" hidden="0" customWidth="1"/>
    <x:col min="4" max="4" width="77" hidden="0" customWidth="1"/>
    <x:col min="5" max="5" width="21" hidden="0" customWidth="1"/>
    <x:col min="6" max="6" width="20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07 · Reference corpus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Official regulation, FDA guidance, book provenance and primary author research are separate classes of evidence.</x:v>
      </x:c>
      <x:c r="B2" s="10"/>
      <x:c r="C2" s="10"/>
      <x:c r="D2" s="10"/>
      <x:c r="E2" s="10"/>
      <x:c r="F2" s="10"/>
      <x:c r="G2" s="10"/>
      <x:c r="H2" s="10"/>
    </x:row>
    <x:row r="4" ht="32" customHeight="1">
      <x:c r="A4" s="30" t="str">
        <x:v>Class</x:v>
      </x:c>
      <x:c r="B4" s="30" t="str">
        <x:v>Publication</x:v>
      </x:c>
      <x:c r="C4" s="30" t="str">
        <x:v>Direct verified URL</x:v>
      </x:c>
      <x:c r="D4" s="30" t="str">
        <x:v>Use / limitation</x:v>
      </x:c>
    </x:row>
    <x:row r="5" ht="36" customHeight="1">
      <x:c r="A5" s="14" t="str">
        <x:v>EU law</x:v>
      </x:c>
      <x:c r="B5" s="14" t="str">
        <x:v>EU AI Act consolidated 2026</x:v>
      </x:c>
      <x:c r="C5" s="14" t="str">
        <x:v>https://eur-lex.europa.eu/eli/reg/2024/1689/2026-07-27/eng</x:v>
      </x:c>
      <x:c r="D5" s="14" t="str">
        <x:v>Authoritative legal text; use as of 24 Oct 2026</x:v>
      </x:c>
    </x:row>
    <x:row r="6" ht="36" customHeight="1">
      <x:c r="A6" s="14" t="str">
        <x:v>EU law</x:v>
      </x:c>
      <x:c r="B6" s="14" t="str">
        <x:v>AI Omnibus Regulation EU 2026/1744</x:v>
      </x:c>
      <x:c r="C6" s="14" t="str">
        <x:v>https://eur-lex.europa.eu/legal-content/EN/TXT/?uri=CELEX:32026R1744</x:v>
      </x:c>
      <x:c r="D6" s="14" t="str">
        <x:v>Application dates modified: 2 Dec 2027 Annex III; 2 Aug 2028 Annex I</x:v>
      </x:c>
    </x:row>
    <x:row r="7" ht="36" customHeight="1">
      <x:c r="A7" s="14" t="str">
        <x:v>EU law</x:v>
      </x:c>
      <x:c r="B7" s="14" t="str">
        <x:v>EU MDR 2017/745</x:v>
      </x:c>
      <x:c r="C7" s="14" t="str">
        <x:v>https://eur-lex.europa.eu/eli/reg/2017/745/oj</x:v>
      </x:c>
      <x:c r="D7" s="14" t="str">
        <x:v>Medical device classification is intended-purpose dependent</x:v>
      </x:c>
    </x:row>
    <x:row r="8" ht="36" customHeight="1">
      <x:c r="A8" s="14" t="str">
        <x:v>US guidance</x:v>
      </x:c>
      <x:c r="B8" s="14" t="str">
        <x:v>FDA Clinical Decision Support Software 2026</x:v>
      </x:c>
      <x:c r="C8" s="14" t="str">
        <x:v>https://www.fda.gov/regulatory-information/search-fda-guidance-documents/clinical-decision-support-software</x:v>
      </x:c>
      <x:c r="D8" s="14" t="str">
        <x:v>Clinical CDS vs non-device CDS depends on function</x:v>
      </x:c>
    </x:row>
    <x:row r="9" ht="36" customHeight="1">
      <x:c r="A9" s="14" t="str">
        <x:v>Book</x:v>
      </x:c>
      <x:c r="B9" s="14" t="str">
        <x:v>Cancer as a Legitimate System State</x:v>
      </x:c>
      <x:c r="C9" s="14" t="str">
        <x:v>https://pigapocket.com/cancer-system-state/book</x:v>
      </x:c>
      <x:c r="D9" s="14" t="str">
        <x:v>Theoretical oncology, 50 conceptual profiles, not diagnostic</x:v>
      </x:c>
    </x:row>
    <x:row r="10" ht="36" customHeight="1">
      <x:c r="A10" s="14" t="str">
        <x:v>App</x:v>
      </x:c>
      <x:c r="B10" s="14" t="str">
        <x:v>Cancer evidence intake</x:v>
      </x:c>
      <x:c r="C10" s="14" t="str">
        <x:v>https://pigapocket.com/cancer-system-state/intake</x:v>
      </x:c>
      <x:c r="D10" s="14" t="str">
        <x:v>Research-only, browser memory, Gate2 BLOCK</x:v>
      </x:c>
    </x:row>
    <x:row r="11" ht="36" customHeight="1">
      <x:c r="A11" s="14" t="str">
        <x:v>Zenodo</x:v>
      </x:c>
      <x:c r="B11" s="14" t="str">
        <x:v>Pre-Inference-02 Fail-Closed Conditions</x:v>
      </x:c>
      <x:c r="C11" s="14" t="str">
        <x:v>https://zenodo.org/records/18511577</x:v>
      </x:c>
      <x:c r="D11" s="14" t="str">
        <x:v>Author framework, not clinical validation</x:v>
      </x:c>
    </x:row>
    <x:row r="12" ht="36" customHeight="1">
      <x:c r="A12" s="14" t="str">
        <x:v>Zenodo</x:v>
      </x:c>
      <x:c r="B12" s="14" t="str">
        <x:v>PIGA for Everyone — 10 Rules</x:v>
      </x:c>
      <x:c r="C12" s="14" t="str">
        <x:v>https://zenodo.org/records/21390720</x:v>
      </x:c>
      <x:c r="D12" s="14" t="str">
        <x:v>Distinct inference admission and action admission</x:v>
      </x:c>
    </x:row>
    <x:row r="13" ht="36" customHeight="1">
      <x:c r="A13" s="14" t="str">
        <x:v>Zenodo</x:v>
      </x:c>
      <x:c r="B13" s="14" t="str">
        <x:v>A7SEM model</x:v>
      </x:c>
      <x:c r="C13" s="14" t="str">
        <x:v>https://zenodo.org/records/17823180</x:v>
      </x:c>
      <x:c r="D13" s="14" t="str">
        <x:v>Seven epistemic stages, not cancer stages</x:v>
      </x:c>
    </x:row>
    <x:row r="14" ht="36" customHeight="1">
      <x:c r="A14" s="14" t="str">
        <x:v>Zenodo</x:v>
      </x:c>
      <x:c r="B14" s="14" t="str">
        <x:v>Oncology as a Proof-Domain (conceptual)</x:v>
      </x:c>
      <x:c r="C14" s="14" t="str">
        <x:v>https://zenodo.org/records/18816143</x:v>
      </x:c>
      <x:c r="D14" s="14" t="str">
        <x:v>Non-operational systems interpretation</x:v>
      </x:c>
    </x:row>
    <x:row r="15" ht="36" customHeight="1">
      <x:c r="A15" s="14" t="str">
        <x:v>Medium</x:v>
      </x:c>
      <x:c r="B15" s="14" t="str">
        <x:v>A7SEM Domain Translation Oncology</x:v>
      </x:c>
      <x:c r="C15" s="14" t="str">
        <x:v>https://medium.com/@mounirakarkach04/master-version-1d46b9e92b00</x:v>
      </x:c>
      <x:c r="D15" s="14" t="str">
        <x:v>Conceptual commentary; not therapeutic validation</x:v>
      </x:c>
    </x:row>
    <x:row r="16" ht="36" customHeight="1">
      <x:c r="A16" s="14" t="str">
        <x:v>API</x:v>
      </x:c>
      <x:c r="B16" s="14" t="str">
        <x:v>NCI GDC</x:v>
      </x:c>
      <x:c r="C16" s="14" t="str">
        <x:v>https://api.gdc.cancer.gov/projects</x:v>
      </x:c>
      <x:c r="D16" s="14" t="str">
        <x:v>Only public catalogue metadata, not cases</x:v>
      </x:c>
    </x:row>
    <x:row r="17" ht="36" customHeight="1">
      <x:c r="A17" s="14" t="str">
        <x:v>API</x:v>
      </x:c>
      <x:c r="B17" s="14" t="str">
        <x:v>cBioPortal</x:v>
      </x:c>
      <x:c r="C17" s="14" t="str">
        <x:v>https://www.cbioportal.org/api/studies</x:v>
      </x:c>
      <x:c r="D17" s="14" t="str">
        <x:v>Public study index; avoid patient uploads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90" hidden="0" customWidth="1"/>
    <x:col min="3" max="3" width="34" hidden="0" customWidth="1"/>
    <x:col min="4" max="4" width="25" hidden="0" customWidth="1"/>
    <x:col min="5" max="5" width="21" hidden="0" customWidth="1"/>
    <x:col min="6" max="6" width="20" hidden="0" customWidth="1"/>
    <x:col min="7" max="7" width="30" hidden="0" customWidth="1"/>
    <x:col min="8" max="8" width="55" hidden="0" customWidth="1"/>
  </x:cols>
  <x:sheetData>
    <x:row r="1" ht="42" customHeight="1">
      <x:c r="A1" s="4" t="str">
        <x:v>08 · Fictional example · not a patient</x:v>
      </x:c>
      <x:c r="B1" s="4"/>
      <x:c r="C1" s="4"/>
      <x:c r="D1" s="4"/>
      <x:c r="E1" s="4"/>
      <x:c r="F1" s="4"/>
      <x:c r="G1" s="4"/>
      <x:c r="H1" s="4"/>
    </x:row>
    <x:row r="2" ht="33" customHeight="1">
      <x:c r="A2" s="10" t="str">
        <x:v>This sheet is deliberately disconnected from the active CASE_INPUT. Do not treat the example as biological evidence.</x:v>
      </x:c>
      <x:c r="B2" s="10"/>
      <x:c r="C2" s="10"/>
      <x:c r="D2" s="10"/>
      <x:c r="E2" s="10"/>
      <x:c r="F2" s="10"/>
      <x:c r="G2" s="10"/>
      <x:c r="H2" s="10"/>
    </x:row>
    <x:row r="4" ht="36" customHeight="1">
      <x:c r="A4" s="16" t="str">
        <x:v>Case</x:v>
      </x:c>
      <x:c r="B4" s="14" t="str">
        <x:v>DEMO-FICTIONAL-001</x:v>
      </x:c>
    </x:row>
    <x:row r="5" ht="36" customHeight="1">
      <x:c r="A5" s="16" t="str">
        <x:v>Purpose</x:v>
      </x:c>
      <x:c r="B5" s="14" t="str">
        <x:v>RESEARCH</x:v>
      </x:c>
    </x:row>
    <x:row r="6" ht="36" customHeight="1">
      <x:c r="A6" s="16" t="str">
        <x:v>Classification</x:v>
      </x:c>
      <x:c r="B6" s="14" t="str">
        <x:v>SYNTHETIC</x:v>
      </x:c>
    </x:row>
    <x:row r="7" ht="36" customHeight="1">
      <x:c r="A7" s="16" t="str">
        <x:v>Source</x:v>
      </x:c>
      <x:c r="B7" s="14" t="str">
        <x:v>Fictional educational example, no DOI</x:v>
      </x:c>
    </x:row>
    <x:row r="8" ht="36" customHeight="1">
      <x:c r="A8" s="16" t="str">
        <x:v>Hypothesis</x:v>
      </x:c>
      <x:c r="B8" s="14" t="str">
        <x:v>Can an aggregate difference survive an alternate measurement?</x:v>
      </x:c>
    </x:row>
    <x:row r="9" ht="36" customHeight="1">
      <x:c r="A9" s="16" t="str">
        <x:v>Date</x:v>
      </x:c>
      <x:c r="B9" s="14" t="str">
        <x:v>2026-01-01</x:v>
      </x:c>
    </x:row>
    <x:row r="10" ht="36" customHeight="1">
      <x:c r="A10" s="16" t="str">
        <x:v>Method</x:v>
      </x:c>
      <x:c r="B10" s="14" t="str">
        <x:v>Toy synthetic assay</x:v>
      </x:c>
    </x:row>
    <x:row r="11" ht="36" customHeight="1">
      <x:c r="A11" s="16" t="str">
        <x:v>Units</x:v>
      </x:c>
      <x:c r="B11" s="14" t="str">
        <x:v>Arbitrary, no validated reference</x:v>
      </x:c>
    </x:row>
    <x:row r="12" ht="36" customHeight="1">
      <x:c r="A12" s="16" t="str">
        <x:v>Values</x:v>
      </x:c>
      <x:c r="B12" s="14" t="str">
        <x:v>Marker-X = 1.4 arbitrary units; entirely fictional</x:v>
      </x:c>
    </x:row>
    <x:row r="13" ht="36" customHeight="1">
      <x:c r="A13" s="16"/>
      <x:c r="B13" s="14"/>
    </x:row>
    <x:row r="14" ht="36" customHeight="1">
      <x:c r="A14" s="16" t="str">
        <x:v>Limitations</x:v>
      </x:c>
      <x:c r="B14" s="14" t="str">
        <x:v>No biology is tested; simulated values have no clinical interpretation</x:v>
      </x:c>
    </x:row>
    <x:row r="15" ht="36" customHeight="1">
      <x:c r="A15" s="16" t="str">
        <x:v>Action</x:v>
      </x:c>
      <x:c r="B15" s="14" t="str">
        <x:v>Copy selected values manually into CASE_INPUT if you wish to exercise formulas</x:v>
      </x:c>
    </x:row>
    <x:row r="16" ht="36" customHeight="1">
      <x:c r="A16" s="16" t="str">
        <x:v>Warning</x:v>
      </x:c>
      <x:c r="B16" s="14" t="str">
        <x:v>No external validation, clinical recommendation or regulatory certification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70" hidden="0" customWidth="1"/>
    <x:col min="3" max="3" width="12" hidden="0" customWidth="1"/>
    <x:col min="4" max="4" width="12" hidden="0" customWidth="1"/>
  </x:cols>
  <x:sheetData>
    <x:row r="1" ht="32" customHeight="1">
      <x:c r="A1" s="66" t="str">
        <x:v>10 · VERIFIED BLOCKED RISK / PIGA GATE 2</x:v>
      </x:c>
      <x:c r="B1" s="66"/>
      <x:c r="C1" s="66"/>
      <x:c r="D1" s="66"/>
    </x:row>
    <x:row r="2" ht="33" customHeight="1">
      <x:c r="A2" s="50" t="str">
        <x:v>A displayed BLOCK is not yet VBR. Independent proof of non-execution is indispensable.</x:v>
      </x:c>
      <x:c r="B2" s="50"/>
      <x:c r="C2" s="50"/>
      <x:c r="D2" s="50"/>
    </x:row>
    <x:row r="3">
      <x:c r="A3" s="14"/>
      <x:c r="B3" s="14"/>
      <x:c r="C3" s="14"/>
      <x:c r="D3" s="14"/>
    </x:row>
    <x:row r="4" ht="27" customHeight="1">
      <x:c r="A4" s="67" t="str">
        <x:v>Evidence requirement</x:v>
      </x:c>
      <x:c r="B4" s="67" t="str">
        <x:v>User-provided reference (never auto-verified)</x:v>
      </x:c>
      <x:c r="C4" s="67" t="str">
        <x:v>Weight</x:v>
      </x:c>
      <x:c r="D4" s="67" t="str">
        <x:v>Present</x:v>
      </x:c>
    </x:row>
    <x:row r="5">
      <x:c r="A5" s="14"/>
      <x:c r="B5" s="14"/>
      <x:c r="C5" s="14"/>
      <x:c r="D5" s="14"/>
    </x:row>
    <x:row r="6" ht="25" customHeight="1">
      <x:c r="A6" s="68" t="str">
        <x:v>Risk path / attempted consequence</x:v>
      </x:c>
      <x:c r="B6" s="56" t="str"/>
      <x:c r="C6" s="69" t="n">
        <x:v>2</x:v>
      </x:c>
      <x:c r="D6" s="69" t="n">
        <x:f>IF(LEN(TRIM(B6))&gt;0,1,0)</x:f>
        <x:v>0</x:v>
      </x:c>
    </x:row>
    <x:row r="7" ht="25" customHeight="1">
      <x:c r="A7" s="68" t="str">
        <x:v>Documented Action Admission</x:v>
      </x:c>
      <x:c r="B7" s="56" t="str">
        <x:v>UNKNOWN</x:v>
      </x:c>
      <x:c r="C7" s="69" t="n">
        <x:v>4</x:v>
      </x:c>
      <x:c r="D7" s="69" t="n">
        <x:f>IF(B7="BLOCK",1,0)</x:f>
        <x:v>0</x:v>
      </x:c>
    </x:row>
    <x:row r="8" ht="25" customHeight="1">
      <x:c r="A8" s="68" t="str">
        <x:v>Policy, scope and request ID</x:v>
      </x:c>
      <x:c r="B8" s="56" t="str"/>
      <x:c r="C8" s="69" t="n">
        <x:v>2</x:v>
      </x:c>
      <x:c r="D8" s="69" t="n">
        <x:f>IF(LEN(TRIM(B8))&gt;0,1,0)</x:f>
        <x:v>0</x:v>
      </x:c>
    </x:row>
    <x:row r="9" ht="25" customHeight="1">
      <x:c r="A9" s="68" t="str">
        <x:v>Independent target-system readback</x:v>
      </x:c>
      <x:c r="B9" s="56" t="str"/>
      <x:c r="C9" s="69" t="n">
        <x:v>5</x:v>
      </x:c>
      <x:c r="D9" s="69" t="n">
        <x:f>IF(LEN(TRIM(B9))&gt;0,1,0)</x:f>
        <x:v>0</x:v>
      </x:c>
    </x:row>
    <x:row r="10" ht="25" customHeight="1">
      <x:c r="A10" s="68" t="str">
        <x:v>Before / after state comparison</x:v>
      </x:c>
      <x:c r="B10" s="56" t="str"/>
      <x:c r="C10" s="69" t="n">
        <x:v>3</x:v>
      </x:c>
      <x:c r="D10" s="69" t="n">
        <x:f>IF(LEN(TRIM(B10))&gt;0,1,0)</x:f>
        <x:v>0</x:v>
      </x:c>
    </x:row>
    <x:row r="11" ht="25" customHeight="1">
      <x:c r="A11" s="68" t="str">
        <x:v>Independent reviewer and UTC time</x:v>
      </x:c>
      <x:c r="B11" s="56" t="str"/>
      <x:c r="C11" s="69" t="n">
        <x:v>3</x:v>
      </x:c>
      <x:c r="D11" s="69" t="n">
        <x:f>IF(LEN(TRIM(B11))&gt;0,1,0)</x:f>
        <x:v>0</x:v>
      </x:c>
    </x:row>
    <x:row r="12" ht="25" customHeight="1">
      <x:c r="A12" s="68" t="str">
        <x:v>Immutable audit hash / signed log</x:v>
      </x:c>
      <x:c r="B12" s="56" t="str"/>
      <x:c r="C12" s="69" t="n">
        <x:v>3</x:v>
      </x:c>
      <x:c r="D12" s="69" t="n">
        <x:f>IF(LEN(TRIM(B12))&gt;0,1,0)</x:f>
        <x:v>0</x:v>
      </x:c>
    </x:row>
    <x:row r="13" ht="25" customHeight="1">
      <x:c r="A13" s="68" t="str">
        <x:v>Retry and idempotency check</x:v>
      </x:c>
      <x:c r="B13" s="56" t="str"/>
      <x:c r="C13" s="69" t="n">
        <x:v>1</x:v>
      </x:c>
      <x:c r="D13" s="69" t="n">
        <x:f>IF(LEN(TRIM(B13))&gt;0,1,0)</x:f>
        <x:v>0</x:v>
      </x:c>
    </x:row>
    <x:row r="14">
      <x:c r="A14" s="14"/>
      <x:c r="B14" s="14"/>
      <x:c r="C14" s="14"/>
      <x:c r="D14" s="14"/>
    </x:row>
    <x:row r="15" ht="27" customHeight="1">
      <x:c r="A15" s="70" t="str">
        <x:v>Weighted documentation coverage</x:v>
      </x:c>
      <x:c r="B15" s="64" t="n">
        <x:f>IFERROR(SUMPRODUCT(C6:C13,D6:D13)/SUM(C6:C13),0)</x:f>
        <x:v>0</x:v>
      </x:c>
      <x:c r="C15" s="14"/>
      <x:c r="D15" s="14"/>
    </x:row>
    <x:row r="16" ht="27" customHeight="1">
      <x:c r="A16" s="70" t="str">
        <x:v>VBR classification (self-reported)</x:v>
      </x:c>
      <x:c r="B16" s="65" t="str">
        <x:f>IF(AND(B7="BLOCK",D8=1,D9=1,D10=1,D11=1,D12=1),"EVIDENCE_CANDIDATE_NOT_VERIFIED","NOT_ESTABLISHED")</x:f>
        <x:v>NOT_ESTABLISHED</x:v>
      </x:c>
      <x:c r="C16" s="14"/>
      <x:c r="D16" s="14"/>
    </x:row>
    <x:row r="17" ht="27" customHeight="1">
      <x:c r="A17" s="70" t="str">
        <x:v>External non-execution VERIFIED?</x:v>
      </x:c>
      <x:c r="B17" s="65" t="str">
        <x:v>NO — not verified by this workbook</x:v>
      </x:c>
      <x:c r="C17" s="14"/>
      <x:c r="D17" s="14"/>
    </x:row>
    <x:row r="18" ht="27" customHeight="1">
      <x:c r="A18" s="70" t="str">
        <x:v>Consequential clinical action admission</x:v>
      </x:c>
      <x:c r="B18" s="65" t="str">
        <x:v>BLOCK</x:v>
      </x:c>
      <x:c r="C18" s="14"/>
      <x:c r="D18" s="14"/>
    </x:row>
    <x:row r="19" ht="43" customHeight="1">
      <x:c r="A19" s="70" t="str">
        <x:v>Next investigative question</x:v>
      </x:c>
      <x:c r="B19" s="65" t="str">
        <x:f>IF(B7&lt;&gt;"BLOCK","Which consequential action is explicitly prohibited?",IF(D9=0,"Where is the independent target-system readback?",IF(D10=0,"Does a before-after state comparison prove non-execution?",IF(D11=0,"Who independently verified the evidence and when?",IF(D12=0,"Is a signed or immutable audit trace available?","Request independent, out-of-band audit before claiming VBR.")))))</x:f>
        <x:v>Which consequential action is explicitly prohibited?</x:v>
      </x:c>
      <x:c r="C19" s="14"/>
      <x:c r="D19" s="14"/>
    </x:row>
    <x:row r="20" ht="43" customHeight="1">
      <x:c r="A20" s="70" t="str">
        <x:v>Evidence quality warning</x:v>
      </x:c>
      <x:c r="B20" s="14" t="str">
        <x:v>Completeness is not proof of correctness; no external audit is performed.</x:v>
      </x:c>
      <x:c r="C20" s="14"/>
      <x:c r="D20" s="14"/>
    </x:row>
    <x:row r="21" ht="27" customHeight="1">
      <x:c r="A21" s="70" t="str">
        <x:v>Primary VBR research protocol</x:v>
      </x:c>
      <x:c r="B21" s="14" t="str">
        <x:v>https://drive.google.com/file/d/1DT5c5tve-B22ZKxJ9lZ5LXwDX4c8eRPZ/view</x:v>
      </x:c>
      <x:c r="C21" s="14"/>
      <x:c r="D21" s="14"/>
    </x:row>
    <x:row r="22">
      <x:c r="A22" s="14"/>
      <x:c r="B22" s="14"/>
      <x:c r="C22" s="14"/>
      <x:c r="D22" s="14"/>
    </x:row>
  </x:sheetData>
  <x:mergeCells>
    <x:mergeCell ref="A1:D1"/>
    <x:mergeCell ref="A2:D2"/>
  </x:mergeCells>
  <x:conditionalFormatting sqref="B16:B16">
    <x:cfRule type="expression" dxfId="4" priority="1">
      <x:formula>B16="NOT_ESTABLISHED"</x:formula>
    </x:cfRule>
  </x:conditionalFormatting>
  <x:dataValidations count="1">
    <x:dataValidation type="list" sqref="B7">
      <x:formula1>"UNKNOWN,BLOCK,DELAY,ALLOW"</x:formula1>
    </x:dataValidation>
  </x:dataValidations>
  <x:pageMargins left="0.7" right="0.7" top="0.75" bottom="0.75" header="0.3" footer="0.3"/>
</x:worksheet>
</file>